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приказ'!$A$1:$R$73</definedName>
  </definedNames>
  <calcPr fullCalcOnLoad="1"/>
</workbook>
</file>

<file path=xl/sharedStrings.xml><?xml version="1.0" encoding="utf-8"?>
<sst xmlns="http://schemas.openxmlformats.org/spreadsheetml/2006/main" count="313" uniqueCount="164">
  <si>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</si>
  <si>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</si>
  <si>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</si>
  <si>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</si>
  <si>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</si>
  <si>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</si>
  <si>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</si>
  <si>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</si>
  <si>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</si>
  <si>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</si>
  <si>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</si>
  <si>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</si>
  <si>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</si>
  <si>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</si>
  <si>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</si>
  <si>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</si>
  <si>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 "Обеспечение функций органов местного самоуправления в том числе отраслевых (функциональных) и территориальных органов управления и структурных подразделений, работники которых не являются муниципальными служащими"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</si>
  <si>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</si>
  <si>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</si>
  <si>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</si>
  <si>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</si>
  <si>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</si>
  <si>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</si>
  <si>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</si>
  <si>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</si>
  <si>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</si>
  <si>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</si>
  <si>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</si>
  <si>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</si>
  <si>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</si>
  <si>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</si>
  <si>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</si>
  <si>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</si>
  <si>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</si>
  <si>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 xml:space="preserve"> Выплаты по оплате труда работников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</si>
  <si>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</si>
  <si>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</si>
  <si>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</si>
  <si>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</si>
  <si>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</si>
  <si>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</si>
  <si>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</si>
  <si>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</si>
  <si>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</si>
  <si>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</si>
  <si>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</si>
  <si>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</si>
  <si>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</si>
  <si>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</si>
  <si>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</si>
  <si>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</si>
  <si>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</si>
  <si>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</si>
  <si>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</si>
  <si>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</si>
  <si>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</si>
  <si>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</si>
  <si>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</si>
  <si>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</si>
  <si>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</si>
  <si>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</si>
  <si>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</si>
  <si>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</si>
  <si>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</si>
  <si>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</si>
  <si>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</si>
  <si>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</si>
  <si>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</si>
  <si>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</si>
  <si>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</si>
  <si>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</si>
  <si>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</si>
  <si>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</si>
  <si>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</si>
  <si>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</si>
  <si>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</si>
  <si>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</si>
  <si>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</si>
  <si>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</si>
  <si>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</si>
  <si>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</si>
  <si>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</si>
  <si>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</si>
  <si>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</si>
  <si>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</si>
  <si>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</si>
  <si>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</si>
  <si>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</si>
  <si>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</si>
  <si>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</si>
  <si>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</si>
  <si>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</si>
  <si>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</si>
  <si>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</si>
  <si>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</si>
  <si>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</si>
  <si>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</si>
  <si>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</si>
  <si>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</si>
  <si>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</si>
  <si>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</si>
  <si>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</si>
  <si>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</si>
  <si>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</si>
  <si>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</si>
  <si>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</si>
  <si>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</si>
  <si>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</si>
  <si>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</si>
  <si>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</si>
  <si>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</si>
  <si>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</si>
  <si>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</si>
  <si>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</si>
  <si>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</si>
  <si>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</si>
  <si>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</si>
  <si>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</si>
  <si>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</si>
  <si>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</si>
  <si>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</si>
  <si>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</si>
  <si>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</si>
  <si>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</si>
  <si>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</si>
  <si>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</si>
  <si>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</si>
  <si>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</si>
  <si>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</si>
  <si>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</si>
  <si>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</si>
  <si>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</si>
  <si>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</si>
  <si>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</si>
  <si>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</si>
  <si>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</si>
  <si>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</si>
  <si>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</si>
  <si>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</si>
  <si>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</si>
  <si>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</si>
  <si>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</si>
  <si>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</si>
  <si>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</si>
  <si>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2015-2023 гг.</t>
  </si>
  <si>
    <t>2019-2023 г.</t>
  </si>
  <si>
    <t>2020-2023 гг.</t>
  </si>
  <si>
    <t>2019 г.-2023 г.</t>
  </si>
  <si>
    <t>2017 -2020 г.</t>
  </si>
  <si>
    <t>2018-2023 гг.</t>
  </si>
  <si>
    <t>2018 г.-2020 г.</t>
  </si>
  <si>
    <t>2020 г.-2021 г.</t>
  </si>
  <si>
    <t>2015-2020 гг.</t>
  </si>
  <si>
    <t>2015 г.,2017 г.</t>
  </si>
  <si>
    <t>2020-2023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</si>
  <si>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</si>
  <si>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</si>
  <si>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2021-2023 гг.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</si>
  <si>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</si>
  <si>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</si>
  <si>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</si>
  <si>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</si>
  <si>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</si>
  <si>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2018 г.,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</si>
</sst>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8" zoomScaleNormal="60" zoomScaleSheetLayoutView="78" zoomScalePageLayoutView="0" workbookViewId="0" topLeftCell="A70">
      <selection activeCell="M56" sqref="M56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6" width="15.57421875" style="1" customWidth="1"/>
    <col min="17" max="17" width="14.57421875" style="1" customWidth="1"/>
    <col min="18" max="18" width="13.57421875" style="1" customWidth="1"/>
    <col min="19" max="19" width="27.00390625" style="1" customWidth="1"/>
    <col min="20" max="20" width="15.00390625" style="1" customWidth="1"/>
    <col min="21" max="16384" width="9.140625" style="1" customWidth="1"/>
  </cols>
  <sheetData>
    <row r="1" spans="1:18" ht="40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1"/>
      <c r="M1" s="11"/>
      <c r="N1" s="11"/>
      <c r="O1" s="11"/>
      <c r="P1" s="11"/>
      <c r="Q1" s="59" t="s">
        <v>44</v>
      </c>
      <c r="R1" s="59"/>
    </row>
    <row r="2" spans="2:18" ht="18.7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1.5" customHeight="1">
      <c r="A3" s="81" t="s">
        <v>5</v>
      </c>
      <c r="B3" s="75" t="s">
        <v>1</v>
      </c>
      <c r="C3" s="63" t="s">
        <v>2</v>
      </c>
      <c r="D3" s="63" t="s">
        <v>3</v>
      </c>
      <c r="E3" s="20"/>
      <c r="F3" s="20"/>
      <c r="G3" s="20"/>
      <c r="H3" s="72" t="s">
        <v>31</v>
      </c>
      <c r="I3" s="73"/>
      <c r="J3" s="73"/>
      <c r="K3" s="73"/>
      <c r="L3" s="73"/>
      <c r="M3" s="73"/>
      <c r="N3" s="73"/>
      <c r="O3" s="73"/>
      <c r="P3" s="73"/>
      <c r="Q3" s="74"/>
      <c r="R3" s="63" t="s">
        <v>4</v>
      </c>
    </row>
    <row r="4" spans="1:18" ht="37.5" customHeight="1">
      <c r="A4" s="82"/>
      <c r="B4" s="76"/>
      <c r="C4" s="64"/>
      <c r="D4" s="64"/>
      <c r="E4" s="20"/>
      <c r="F4" s="20"/>
      <c r="G4" s="20"/>
      <c r="H4" s="21" t="s">
        <v>47</v>
      </c>
      <c r="I4" s="67" t="s">
        <v>6</v>
      </c>
      <c r="J4" s="67" t="s">
        <v>7</v>
      </c>
      <c r="K4" s="67" t="s">
        <v>46</v>
      </c>
      <c r="L4" s="21" t="s">
        <v>52</v>
      </c>
      <c r="M4" s="21" t="s">
        <v>128</v>
      </c>
      <c r="N4" s="21" t="s">
        <v>129</v>
      </c>
      <c r="O4" s="21" t="s">
        <v>130</v>
      </c>
      <c r="P4" s="21" t="s">
        <v>143</v>
      </c>
      <c r="Q4" s="67" t="s">
        <v>8</v>
      </c>
      <c r="R4" s="64"/>
    </row>
    <row r="5" spans="2:18" ht="11.25" customHeight="1" hidden="1">
      <c r="B5" s="77"/>
      <c r="C5" s="65"/>
      <c r="D5" s="65"/>
      <c r="E5" s="20"/>
      <c r="F5" s="20"/>
      <c r="G5" s="20"/>
      <c r="H5" s="22"/>
      <c r="I5" s="68"/>
      <c r="J5" s="68"/>
      <c r="K5" s="68"/>
      <c r="L5" s="22"/>
      <c r="M5" s="22"/>
      <c r="N5" s="22"/>
      <c r="O5" s="22"/>
      <c r="P5" s="22"/>
      <c r="Q5" s="68"/>
      <c r="R5" s="65"/>
    </row>
    <row r="6" spans="1:18" ht="35.25" customHeigh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</row>
    <row r="7" spans="1:19" ht="76.5" customHeight="1">
      <c r="A7" s="12" t="s">
        <v>9</v>
      </c>
      <c r="B7" s="23" t="s">
        <v>11</v>
      </c>
      <c r="C7" s="24" t="s">
        <v>144</v>
      </c>
      <c r="D7" s="25" t="s">
        <v>89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560989.9</v>
      </c>
      <c r="O7" s="28">
        <v>475629.9</v>
      </c>
      <c r="P7" s="28">
        <v>477624.2</v>
      </c>
      <c r="Q7" s="28">
        <f>H7+I7+J7+K7+L7+M7+N7+O7+P7</f>
        <v>4599567.2</v>
      </c>
      <c r="R7" s="29" t="s">
        <v>88</v>
      </c>
      <c r="S7" s="15"/>
    </row>
    <row r="8" spans="1:19" ht="84.75" customHeight="1">
      <c r="A8" s="12" t="s">
        <v>12</v>
      </c>
      <c r="B8" s="23" t="s">
        <v>13</v>
      </c>
      <c r="C8" s="24" t="s">
        <v>144</v>
      </c>
      <c r="D8" s="25" t="s">
        <v>50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514806.5</v>
      </c>
      <c r="O8" s="28">
        <v>398083.9</v>
      </c>
      <c r="P8" s="28">
        <v>404851.6</v>
      </c>
      <c r="Q8" s="28">
        <f aca="true" t="shared" si="0" ref="Q8:Q26">H8+I8+J8+K8+L8+M8+N8+O8+P8</f>
        <v>3896037.1999999997</v>
      </c>
      <c r="R8" s="29" t="s">
        <v>88</v>
      </c>
      <c r="S8" s="16"/>
    </row>
    <row r="9" spans="1:20" ht="99.75" customHeight="1">
      <c r="A9" s="12" t="s">
        <v>14</v>
      </c>
      <c r="B9" s="23" t="s">
        <v>158</v>
      </c>
      <c r="C9" s="24" t="s">
        <v>144</v>
      </c>
      <c r="D9" s="25" t="s">
        <v>50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118264.1</v>
      </c>
      <c r="O9" s="28">
        <v>79876</v>
      </c>
      <c r="P9" s="28">
        <v>80103.3</v>
      </c>
      <c r="Q9" s="28">
        <f t="shared" si="0"/>
        <v>1686366.7000000002</v>
      </c>
      <c r="R9" s="29" t="s">
        <v>88</v>
      </c>
      <c r="S9" s="15"/>
      <c r="T9" s="14"/>
    </row>
    <row r="10" spans="1:19" ht="51" customHeight="1">
      <c r="A10" s="12" t="s">
        <v>15</v>
      </c>
      <c r="B10" s="23" t="s">
        <v>32</v>
      </c>
      <c r="C10" s="24" t="s">
        <v>144</v>
      </c>
      <c r="D10" s="25" t="s">
        <v>50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11236.1</v>
      </c>
      <c r="O10" s="28">
        <v>10927.1</v>
      </c>
      <c r="P10" s="28">
        <v>10928.9</v>
      </c>
      <c r="Q10" s="28">
        <f t="shared" si="0"/>
        <v>90148.8</v>
      </c>
      <c r="R10" s="29" t="s">
        <v>88</v>
      </c>
      <c r="S10" s="15"/>
    </row>
    <row r="11" spans="1:19" ht="115.5" customHeight="1">
      <c r="A11" s="12" t="s">
        <v>48</v>
      </c>
      <c r="B11" s="23" t="s">
        <v>49</v>
      </c>
      <c r="C11" s="30" t="s">
        <v>53</v>
      </c>
      <c r="D11" s="25" t="s">
        <v>50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f t="shared" si="0"/>
        <v>421.1</v>
      </c>
      <c r="R11" s="29" t="s">
        <v>88</v>
      </c>
      <c r="S11" s="15"/>
    </row>
    <row r="12" spans="1:19" ht="88.5" customHeight="1">
      <c r="A12" s="12" t="s">
        <v>62</v>
      </c>
      <c r="B12" s="23" t="s">
        <v>66</v>
      </c>
      <c r="C12" s="32" t="s">
        <v>87</v>
      </c>
      <c r="D12" s="25" t="s">
        <v>50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f>H12+I12+J12+K12+L12+M12+N12+O12+P12</f>
        <v>4505.1</v>
      </c>
      <c r="R12" s="29" t="s">
        <v>88</v>
      </c>
      <c r="S12" s="15"/>
    </row>
    <row r="13" spans="1:19" ht="100.5" customHeight="1">
      <c r="A13" s="12" t="s">
        <v>74</v>
      </c>
      <c r="B13" s="23" t="s">
        <v>78</v>
      </c>
      <c r="C13" s="32" t="s">
        <v>55</v>
      </c>
      <c r="D13" s="25" t="s">
        <v>50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f t="shared" si="0"/>
        <v>1541.3</v>
      </c>
      <c r="R13" s="29" t="s">
        <v>88</v>
      </c>
      <c r="S13" s="15"/>
    </row>
    <row r="14" spans="1:19" ht="95.25" customHeight="1">
      <c r="A14" s="12" t="s">
        <v>75</v>
      </c>
      <c r="B14" s="23" t="s">
        <v>79</v>
      </c>
      <c r="C14" s="32" t="s">
        <v>99</v>
      </c>
      <c r="D14" s="25" t="s">
        <v>50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f t="shared" si="0"/>
        <v>2363.8</v>
      </c>
      <c r="R14" s="29" t="s">
        <v>88</v>
      </c>
      <c r="S14" s="15"/>
    </row>
    <row r="15" spans="1:18" ht="70.5" customHeight="1">
      <c r="A15" s="12" t="s">
        <v>63</v>
      </c>
      <c r="B15" s="23" t="s">
        <v>91</v>
      </c>
      <c r="C15" s="32" t="s">
        <v>148</v>
      </c>
      <c r="D15" s="25" t="s">
        <v>50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f t="shared" si="0"/>
        <v>25364.899999999998</v>
      </c>
      <c r="R15" s="29" t="s">
        <v>88</v>
      </c>
    </row>
    <row r="16" spans="1:18" ht="54.75" customHeight="1">
      <c r="A16" s="12" t="s">
        <v>64</v>
      </c>
      <c r="B16" s="23" t="s">
        <v>54</v>
      </c>
      <c r="C16" s="34" t="s">
        <v>55</v>
      </c>
      <c r="D16" s="25" t="s">
        <v>50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f>H16+I16+J16+K16+L16+M16+N16+O16+P16</f>
        <v>1959.1</v>
      </c>
      <c r="R16" s="29" t="s">
        <v>88</v>
      </c>
    </row>
    <row r="17" spans="1:18" ht="98.25" customHeight="1">
      <c r="A17" s="12" t="s">
        <v>83</v>
      </c>
      <c r="B17" s="23" t="s">
        <v>67</v>
      </c>
      <c r="C17" s="32" t="s">
        <v>124</v>
      </c>
      <c r="D17" s="25" t="s">
        <v>50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f t="shared" si="0"/>
        <v>2583.3999999999996</v>
      </c>
      <c r="R17" s="29" t="s">
        <v>88</v>
      </c>
    </row>
    <row r="18" spans="1:18" ht="138" customHeight="1">
      <c r="A18" s="12" t="s">
        <v>65</v>
      </c>
      <c r="B18" s="23" t="s">
        <v>73</v>
      </c>
      <c r="C18" s="32" t="s">
        <v>55</v>
      </c>
      <c r="D18" s="25" t="s">
        <v>50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f t="shared" si="0"/>
        <v>421.1</v>
      </c>
      <c r="R18" s="29" t="s">
        <v>88</v>
      </c>
    </row>
    <row r="19" spans="1:18" ht="108.75" customHeight="1">
      <c r="A19" s="12" t="s">
        <v>70</v>
      </c>
      <c r="B19" s="16" t="s">
        <v>92</v>
      </c>
      <c r="C19" s="32" t="s">
        <v>125</v>
      </c>
      <c r="D19" s="25" t="s">
        <v>50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f t="shared" si="0"/>
        <v>210.60000000000002</v>
      </c>
      <c r="R19" s="29" t="s">
        <v>88</v>
      </c>
    </row>
    <row r="20" spans="1:18" ht="66" customHeight="1">
      <c r="A20" s="12" t="s">
        <v>85</v>
      </c>
      <c r="B20" s="35" t="s">
        <v>90</v>
      </c>
      <c r="C20" s="24" t="s">
        <v>149</v>
      </c>
      <c r="D20" s="25" t="s">
        <v>50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153486</v>
      </c>
      <c r="P20" s="28">
        <v>153486</v>
      </c>
      <c r="Q20" s="28">
        <f>H20+I20+J20+K20+L20+M20+N20+O20+P20</f>
        <v>908370.7</v>
      </c>
      <c r="R20" s="29" t="s">
        <v>88</v>
      </c>
    </row>
    <row r="21" spans="1:18" ht="125.25" customHeight="1">
      <c r="A21" s="12" t="s">
        <v>86</v>
      </c>
      <c r="B21" s="36" t="s">
        <v>98</v>
      </c>
      <c r="C21" s="32" t="s">
        <v>150</v>
      </c>
      <c r="D21" s="25" t="s">
        <v>50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f t="shared" si="0"/>
        <v>27966</v>
      </c>
      <c r="R21" s="29" t="s">
        <v>88</v>
      </c>
    </row>
    <row r="22" spans="1:18" ht="160.5" customHeight="1">
      <c r="A22" s="12" t="s">
        <v>97</v>
      </c>
      <c r="B22" s="35" t="s">
        <v>118</v>
      </c>
      <c r="C22" s="34" t="s">
        <v>82</v>
      </c>
      <c r="D22" s="25" t="s">
        <v>50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f>H22+I22+J22+K22+L22+M22+N22+O22+P22</f>
        <v>19777.2</v>
      </c>
      <c r="R22" s="29" t="s">
        <v>88</v>
      </c>
    </row>
    <row r="23" spans="1:18" ht="94.5" customHeight="1">
      <c r="A23" s="12" t="s">
        <v>105</v>
      </c>
      <c r="B23" s="35" t="s">
        <v>106</v>
      </c>
      <c r="C23" s="34" t="s">
        <v>82</v>
      </c>
      <c r="D23" s="25" t="s">
        <v>50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0"/>
        <v>285.6</v>
      </c>
      <c r="R23" s="29" t="s">
        <v>88</v>
      </c>
    </row>
    <row r="24" spans="1:18" ht="161.25" customHeight="1">
      <c r="A24" s="12" t="s">
        <v>123</v>
      </c>
      <c r="B24" s="23" t="s">
        <v>136</v>
      </c>
      <c r="C24" s="24" t="s">
        <v>147</v>
      </c>
      <c r="D24" s="25" t="s">
        <v>50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217557</v>
      </c>
      <c r="O24" s="28">
        <v>255467.6</v>
      </c>
      <c r="P24" s="28">
        <v>255718.1</v>
      </c>
      <c r="Q24" s="28">
        <f t="shared" si="0"/>
        <v>912813.7999999999</v>
      </c>
      <c r="R24" s="29" t="s">
        <v>88</v>
      </c>
    </row>
    <row r="25" spans="1:18" ht="237" customHeight="1">
      <c r="A25" s="12" t="s">
        <v>142</v>
      </c>
      <c r="B25" s="23" t="s">
        <v>159</v>
      </c>
      <c r="C25" s="24" t="s">
        <v>151</v>
      </c>
      <c r="D25" s="25" t="s">
        <v>50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3259</v>
      </c>
      <c r="O25" s="37">
        <v>0</v>
      </c>
      <c r="P25" s="37">
        <v>0</v>
      </c>
      <c r="Q25" s="28">
        <f>H25+I25+J25+K25+L25+M25+N25+O25+P25</f>
        <v>5302.8</v>
      </c>
      <c r="R25" s="29" t="s">
        <v>88</v>
      </c>
    </row>
    <row r="26" spans="1:18" ht="25.5" customHeight="1">
      <c r="A26" s="69" t="s">
        <v>114</v>
      </c>
      <c r="B26" s="70"/>
      <c r="C26" s="70"/>
      <c r="D26" s="71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1593365.4000000001</v>
      </c>
      <c r="O26" s="40">
        <f>O7+O8+O9+O10+O11+O15+O16+O12+O17+O18+O19+O20+O21+O22+O24+O23+O25</f>
        <v>1373470.5</v>
      </c>
      <c r="P26" s="40">
        <f>P7+P8+P9+P10+P11+P15+P16+P12+P17+P18+P19+P20+P21+P22+P24+P23+P25</f>
        <v>1382712.1</v>
      </c>
      <c r="Q26" s="57">
        <f t="shared" si="0"/>
        <v>12182101.3</v>
      </c>
      <c r="R26" s="41"/>
    </row>
    <row r="27" spans="1:18" ht="43.5" customHeight="1">
      <c r="A27" s="89" t="s">
        <v>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</row>
    <row r="28" spans="1:18" ht="126" customHeight="1">
      <c r="A28" s="12" t="s">
        <v>17</v>
      </c>
      <c r="B28" s="32" t="s">
        <v>34</v>
      </c>
      <c r="C28" s="24" t="s">
        <v>144</v>
      </c>
      <c r="D28" s="25" t="s">
        <v>50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27458</v>
      </c>
      <c r="O28" s="27">
        <v>25140.7</v>
      </c>
      <c r="P28" s="27">
        <v>25231.4</v>
      </c>
      <c r="Q28" s="28">
        <f>H28+I28+J28+K28+L28+M28+N28+O28+P28</f>
        <v>225708.7</v>
      </c>
      <c r="R28" s="42" t="s">
        <v>0</v>
      </c>
    </row>
    <row r="29" spans="1:18" ht="125.25" customHeight="1">
      <c r="A29" s="12" t="s">
        <v>18</v>
      </c>
      <c r="B29" s="32" t="s">
        <v>35</v>
      </c>
      <c r="C29" s="24" t="s">
        <v>144</v>
      </c>
      <c r="D29" s="25" t="s">
        <v>50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813.9</v>
      </c>
      <c r="P29" s="27">
        <v>798.5</v>
      </c>
      <c r="Q29" s="28">
        <f>H29+I29+J29+K29+L29+M29+N29+O29+P29</f>
        <v>8162.900000000001</v>
      </c>
      <c r="R29" s="42" t="s">
        <v>0</v>
      </c>
    </row>
    <row r="30" spans="1:18" ht="70.5" customHeight="1">
      <c r="A30" s="12" t="s">
        <v>33</v>
      </c>
      <c r="B30" s="32" t="s">
        <v>36</v>
      </c>
      <c r="C30" s="24" t="s">
        <v>144</v>
      </c>
      <c r="D30" s="25" t="s">
        <v>50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33114.4</v>
      </c>
      <c r="O30" s="28">
        <v>28601.5</v>
      </c>
      <c r="P30" s="28">
        <v>28549</v>
      </c>
      <c r="Q30" s="28">
        <f>H30+I30+J30+K30+L30+M30+N30+O30+P30</f>
        <v>273880.3</v>
      </c>
      <c r="R30" s="42" t="s">
        <v>0</v>
      </c>
    </row>
    <row r="31" spans="1:18" ht="25.5" customHeight="1">
      <c r="A31" s="69" t="s">
        <v>114</v>
      </c>
      <c r="B31" s="70"/>
      <c r="C31" s="70"/>
      <c r="D31" s="71"/>
      <c r="E31" s="39"/>
      <c r="F31" s="39"/>
      <c r="G31" s="39"/>
      <c r="H31" s="39">
        <f aca="true" t="shared" si="1" ref="H31:P31">H28+H29+H30</f>
        <v>68723.3</v>
      </c>
      <c r="I31" s="40">
        <f t="shared" si="1"/>
        <v>59016.6</v>
      </c>
      <c r="J31" s="40">
        <f t="shared" si="1"/>
        <v>52080.8</v>
      </c>
      <c r="K31" s="40">
        <f t="shared" si="1"/>
        <v>51838.899999999994</v>
      </c>
      <c r="L31" s="40">
        <f t="shared" si="1"/>
        <v>51557.8</v>
      </c>
      <c r="M31" s="40">
        <f t="shared" si="1"/>
        <v>53848</v>
      </c>
      <c r="N31" s="40">
        <f t="shared" si="1"/>
        <v>61551.5</v>
      </c>
      <c r="O31" s="40">
        <f t="shared" si="1"/>
        <v>54556.100000000006</v>
      </c>
      <c r="P31" s="40">
        <f t="shared" si="1"/>
        <v>54578.9</v>
      </c>
      <c r="Q31" s="57">
        <f>H31+I31+J31+K31+L31+M31+N31+O31+P31</f>
        <v>507751.9</v>
      </c>
      <c r="R31" s="41"/>
    </row>
    <row r="32" spans="1:18" ht="25.5" customHeight="1">
      <c r="A32" s="83" t="s">
        <v>160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</row>
    <row r="33" spans="1:18" ht="54.75" customHeight="1">
      <c r="A33" s="12" t="s">
        <v>19</v>
      </c>
      <c r="B33" s="32" t="s">
        <v>161</v>
      </c>
      <c r="C33" s="32" t="s">
        <v>144</v>
      </c>
      <c r="D33" s="25" t="s">
        <v>50</v>
      </c>
      <c r="E33" s="26"/>
      <c r="F33" s="26"/>
      <c r="G33" s="26"/>
      <c r="H33" s="31">
        <v>6476.2</v>
      </c>
      <c r="I33" s="27">
        <v>6458.4</v>
      </c>
      <c r="J33" s="27">
        <v>5252.9</v>
      </c>
      <c r="K33" s="28">
        <v>3101.7</v>
      </c>
      <c r="L33" s="28">
        <v>3274.7</v>
      </c>
      <c r="M33" s="28">
        <v>694</v>
      </c>
      <c r="N33" s="55">
        <v>2136.3</v>
      </c>
      <c r="O33" s="28">
        <v>2441.7</v>
      </c>
      <c r="P33" s="55">
        <v>2310.45</v>
      </c>
      <c r="Q33" s="28">
        <f>H33+I33+J33+K33+L33+M33+N33+O33+P33</f>
        <v>32146.350000000002</v>
      </c>
      <c r="R33" s="29" t="s">
        <v>88</v>
      </c>
    </row>
    <row r="34" spans="1:18" ht="25.5" customHeight="1">
      <c r="A34" s="69" t="s">
        <v>114</v>
      </c>
      <c r="B34" s="70"/>
      <c r="C34" s="70"/>
      <c r="D34" s="71"/>
      <c r="E34" s="39"/>
      <c r="F34" s="39"/>
      <c r="G34" s="39"/>
      <c r="H34" s="39">
        <f aca="true" t="shared" si="2" ref="H34:P34">H33</f>
        <v>6476.2</v>
      </c>
      <c r="I34" s="40">
        <f t="shared" si="2"/>
        <v>6458.4</v>
      </c>
      <c r="J34" s="40">
        <f t="shared" si="2"/>
        <v>5252.9</v>
      </c>
      <c r="K34" s="40">
        <f t="shared" si="2"/>
        <v>3101.7</v>
      </c>
      <c r="L34" s="40">
        <f t="shared" si="2"/>
        <v>3274.7</v>
      </c>
      <c r="M34" s="40">
        <f t="shared" si="2"/>
        <v>694</v>
      </c>
      <c r="N34" s="39">
        <f t="shared" si="2"/>
        <v>2136.3</v>
      </c>
      <c r="O34" s="39">
        <f t="shared" si="2"/>
        <v>2441.7</v>
      </c>
      <c r="P34" s="39">
        <f t="shared" si="2"/>
        <v>2310.45</v>
      </c>
      <c r="Q34" s="57">
        <f>H34+I34+J34+K34+L34+M34+N34+O34+P34</f>
        <v>32146.350000000002</v>
      </c>
      <c r="R34" s="41"/>
    </row>
    <row r="35" spans="1:18" ht="33" customHeight="1">
      <c r="A35" s="86" t="s">
        <v>119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/>
    </row>
    <row r="36" spans="1:18" ht="185.25" customHeight="1">
      <c r="A36" s="12" t="s">
        <v>21</v>
      </c>
      <c r="B36" s="23" t="s">
        <v>37</v>
      </c>
      <c r="C36" s="24" t="s">
        <v>144</v>
      </c>
      <c r="D36" s="25" t="s">
        <v>50</v>
      </c>
      <c r="E36" s="26"/>
      <c r="F36" s="26"/>
      <c r="G36" s="26"/>
      <c r="H36" s="27">
        <v>1430468.8</v>
      </c>
      <c r="I36" s="27">
        <v>1767760.4</v>
      </c>
      <c r="J36" s="27">
        <v>1684329.7</v>
      </c>
      <c r="K36" s="28">
        <v>1878551.4</v>
      </c>
      <c r="L36" s="28">
        <v>1878535.4</v>
      </c>
      <c r="M36" s="28">
        <v>2118015.8</v>
      </c>
      <c r="N36" s="28">
        <v>2213337.7</v>
      </c>
      <c r="O36" s="28">
        <v>1073842.8</v>
      </c>
      <c r="P36" s="28">
        <v>1074294.8</v>
      </c>
      <c r="Q36" s="28">
        <f>H36+I36+J36+K36+L36+M36+N36+O36+P36</f>
        <v>15119136.8</v>
      </c>
      <c r="R36" s="29" t="s">
        <v>88</v>
      </c>
    </row>
    <row r="37" spans="1:18" ht="270" customHeight="1">
      <c r="A37" s="12" t="s">
        <v>22</v>
      </c>
      <c r="B37" s="23" t="s">
        <v>43</v>
      </c>
      <c r="C37" s="24" t="s">
        <v>144</v>
      </c>
      <c r="D37" s="25" t="s">
        <v>50</v>
      </c>
      <c r="E37" s="26"/>
      <c r="F37" s="26"/>
      <c r="G37" s="26"/>
      <c r="H37" s="27">
        <v>1909622.4</v>
      </c>
      <c r="I37" s="27">
        <v>2220303.3</v>
      </c>
      <c r="J37" s="27">
        <v>2213608.9</v>
      </c>
      <c r="K37" s="28">
        <v>2396816.4</v>
      </c>
      <c r="L37" s="28">
        <v>2386971</v>
      </c>
      <c r="M37" s="28">
        <v>2608882.2</v>
      </c>
      <c r="N37" s="28">
        <v>2761224.8</v>
      </c>
      <c r="O37" s="28">
        <v>1147460.4</v>
      </c>
      <c r="P37" s="28">
        <v>1266140.4</v>
      </c>
      <c r="Q37" s="28">
        <f>H37+I37+J37+K37+L37+M37+N37+O37+P37</f>
        <v>18911029.799999997</v>
      </c>
      <c r="R37" s="29" t="s">
        <v>88</v>
      </c>
    </row>
    <row r="38" spans="1:18" ht="346.5" customHeight="1">
      <c r="A38" s="12" t="s">
        <v>23</v>
      </c>
      <c r="B38" s="23" t="s">
        <v>162</v>
      </c>
      <c r="C38" s="24" t="s">
        <v>144</v>
      </c>
      <c r="D38" s="25" t="s">
        <v>50</v>
      </c>
      <c r="E38" s="26"/>
      <c r="F38" s="26"/>
      <c r="G38" s="26"/>
      <c r="H38" s="31">
        <v>116.9</v>
      </c>
      <c r="I38" s="27">
        <v>143.8</v>
      </c>
      <c r="J38" s="27">
        <v>273.1</v>
      </c>
      <c r="K38" s="28">
        <v>326.4</v>
      </c>
      <c r="L38" s="28">
        <v>304.1</v>
      </c>
      <c r="M38" s="28">
        <v>336.1</v>
      </c>
      <c r="N38" s="28">
        <v>316.3</v>
      </c>
      <c r="O38" s="28">
        <v>562.5</v>
      </c>
      <c r="P38" s="28">
        <v>562.5</v>
      </c>
      <c r="Q38" s="28">
        <f>H38+I38+J38+K38+L38+M38+N38+O38+P38</f>
        <v>2941.7</v>
      </c>
      <c r="R38" s="29" t="s">
        <v>88</v>
      </c>
    </row>
    <row r="39" spans="1:18" ht="339.75" customHeight="1">
      <c r="A39" s="12" t="s">
        <v>24</v>
      </c>
      <c r="B39" s="23" t="s">
        <v>38</v>
      </c>
      <c r="C39" s="24" t="s">
        <v>144</v>
      </c>
      <c r="D39" s="25" t="s">
        <v>50</v>
      </c>
      <c r="E39" s="26"/>
      <c r="F39" s="26"/>
      <c r="G39" s="26"/>
      <c r="H39" s="31">
        <v>2613.7</v>
      </c>
      <c r="I39" s="27">
        <v>2917.6</v>
      </c>
      <c r="J39" s="27">
        <v>3651.2</v>
      </c>
      <c r="K39" s="28">
        <v>3380.1</v>
      </c>
      <c r="L39" s="28">
        <v>3200</v>
      </c>
      <c r="M39" s="28">
        <v>4700</v>
      </c>
      <c r="N39" s="27">
        <v>4540</v>
      </c>
      <c r="O39" s="28">
        <v>6400</v>
      </c>
      <c r="P39" s="28">
        <v>6400</v>
      </c>
      <c r="Q39" s="28">
        <f aca="true" t="shared" si="3" ref="Q39:Q57">H39+I39+J39+K39+L39+M39+N39+O39+P39</f>
        <v>37802.6</v>
      </c>
      <c r="R39" s="29" t="s">
        <v>88</v>
      </c>
    </row>
    <row r="40" spans="1:18" ht="177.75" customHeight="1">
      <c r="A40" s="12" t="s">
        <v>25</v>
      </c>
      <c r="B40" s="23" t="s">
        <v>39</v>
      </c>
      <c r="C40" s="24" t="s">
        <v>152</v>
      </c>
      <c r="D40" s="25" t="s">
        <v>50</v>
      </c>
      <c r="E40" s="26"/>
      <c r="F40" s="26"/>
      <c r="G40" s="26"/>
      <c r="H40" s="31">
        <v>8530.6</v>
      </c>
      <c r="I40" s="27">
        <v>8342</v>
      </c>
      <c r="J40" s="27">
        <v>7875.8</v>
      </c>
      <c r="K40" s="28">
        <v>8049.8</v>
      </c>
      <c r="L40" s="28">
        <v>8570.1</v>
      </c>
      <c r="M40" s="28">
        <v>8160</v>
      </c>
      <c r="N40" s="27">
        <v>0</v>
      </c>
      <c r="O40" s="28">
        <v>0</v>
      </c>
      <c r="P40" s="28">
        <v>0</v>
      </c>
      <c r="Q40" s="28">
        <f t="shared" si="3"/>
        <v>49528.299999999996</v>
      </c>
      <c r="R40" s="29" t="s">
        <v>88</v>
      </c>
    </row>
    <row r="41" spans="1:18" ht="273" customHeight="1">
      <c r="A41" s="12" t="s">
        <v>26</v>
      </c>
      <c r="B41" s="23" t="s">
        <v>40</v>
      </c>
      <c r="C41" s="24" t="s">
        <v>144</v>
      </c>
      <c r="D41" s="25" t="s">
        <v>50</v>
      </c>
      <c r="E41" s="26"/>
      <c r="F41" s="26"/>
      <c r="G41" s="26"/>
      <c r="H41" s="31">
        <v>6407.8</v>
      </c>
      <c r="I41" s="27">
        <v>6826.9</v>
      </c>
      <c r="J41" s="27">
        <v>8955.2</v>
      </c>
      <c r="K41" s="28">
        <v>8183.2</v>
      </c>
      <c r="L41" s="27">
        <v>7327.3</v>
      </c>
      <c r="M41" s="28">
        <v>8031.3</v>
      </c>
      <c r="N41" s="28">
        <v>8513.4</v>
      </c>
      <c r="O41" s="28">
        <v>12908.8</v>
      </c>
      <c r="P41" s="28">
        <v>13799.3</v>
      </c>
      <c r="Q41" s="28">
        <f t="shared" si="3"/>
        <v>80953.20000000001</v>
      </c>
      <c r="R41" s="29" t="s">
        <v>88</v>
      </c>
    </row>
    <row r="42" spans="1:18" ht="168" customHeight="1">
      <c r="A42" s="12" t="s">
        <v>27</v>
      </c>
      <c r="B42" s="23" t="s">
        <v>111</v>
      </c>
      <c r="C42" s="24" t="s">
        <v>144</v>
      </c>
      <c r="D42" s="25" t="s">
        <v>50</v>
      </c>
      <c r="E42" s="26"/>
      <c r="F42" s="26"/>
      <c r="G42" s="26"/>
      <c r="H42" s="31">
        <v>3986.5</v>
      </c>
      <c r="I42" s="27">
        <v>3212</v>
      </c>
      <c r="J42" s="27">
        <v>3450.6</v>
      </c>
      <c r="K42" s="28">
        <v>3868.8</v>
      </c>
      <c r="L42" s="28">
        <v>4123.8</v>
      </c>
      <c r="M42" s="28">
        <v>4002</v>
      </c>
      <c r="N42" s="28">
        <v>3425.6</v>
      </c>
      <c r="O42" s="28">
        <v>5306.4</v>
      </c>
      <c r="P42" s="28">
        <v>5419.8</v>
      </c>
      <c r="Q42" s="28">
        <f t="shared" si="3"/>
        <v>36795.5</v>
      </c>
      <c r="R42" s="29" t="s">
        <v>88</v>
      </c>
    </row>
    <row r="43" spans="1:18" ht="284.25" customHeight="1">
      <c r="A43" s="12" t="s">
        <v>28</v>
      </c>
      <c r="B43" s="23" t="s">
        <v>41</v>
      </c>
      <c r="C43" s="24" t="s">
        <v>144</v>
      </c>
      <c r="D43" s="25" t="s">
        <v>50</v>
      </c>
      <c r="E43" s="26"/>
      <c r="F43" s="26"/>
      <c r="G43" s="26"/>
      <c r="H43" s="31">
        <v>92760.5</v>
      </c>
      <c r="I43" s="27">
        <v>136225.6</v>
      </c>
      <c r="J43" s="27">
        <v>153780</v>
      </c>
      <c r="K43" s="28">
        <v>176935.2</v>
      </c>
      <c r="L43" s="28">
        <v>203278.6</v>
      </c>
      <c r="M43" s="28">
        <v>144599</v>
      </c>
      <c r="N43" s="28">
        <v>193636.5</v>
      </c>
      <c r="O43" s="28">
        <v>224806</v>
      </c>
      <c r="P43" s="28">
        <v>223144.2</v>
      </c>
      <c r="Q43" s="28">
        <f t="shared" si="3"/>
        <v>1549165.5999999999</v>
      </c>
      <c r="R43" s="29" t="s">
        <v>88</v>
      </c>
    </row>
    <row r="44" spans="1:18" ht="204.75" customHeight="1">
      <c r="A44" s="12" t="s">
        <v>29</v>
      </c>
      <c r="B44" s="23" t="s">
        <v>101</v>
      </c>
      <c r="C44" s="24" t="s">
        <v>152</v>
      </c>
      <c r="D44" s="25" t="s">
        <v>50</v>
      </c>
      <c r="E44" s="26"/>
      <c r="F44" s="26"/>
      <c r="G44" s="26"/>
      <c r="H44" s="31">
        <v>10863.8</v>
      </c>
      <c r="I44" s="27">
        <v>11531.8</v>
      </c>
      <c r="J44" s="27">
        <v>12651.1</v>
      </c>
      <c r="K44" s="28">
        <v>13226.4</v>
      </c>
      <c r="L44" s="28">
        <v>18090.8</v>
      </c>
      <c r="M44" s="28">
        <v>0</v>
      </c>
      <c r="N44" s="28">
        <v>0</v>
      </c>
      <c r="O44" s="28">
        <v>0</v>
      </c>
      <c r="P44" s="28">
        <v>0</v>
      </c>
      <c r="Q44" s="28">
        <f t="shared" si="3"/>
        <v>66363.9</v>
      </c>
      <c r="R44" s="29" t="s">
        <v>88</v>
      </c>
    </row>
    <row r="45" spans="1:18" ht="270" customHeight="1">
      <c r="A45" s="12" t="s">
        <v>30</v>
      </c>
      <c r="B45" s="23" t="s">
        <v>42</v>
      </c>
      <c r="C45" s="24" t="s">
        <v>144</v>
      </c>
      <c r="D45" s="25" t="s">
        <v>50</v>
      </c>
      <c r="E45" s="26"/>
      <c r="F45" s="26"/>
      <c r="G45" s="26"/>
      <c r="H45" s="31">
        <v>1775.5</v>
      </c>
      <c r="I45" s="27">
        <v>369.3</v>
      </c>
      <c r="J45" s="27">
        <v>2450.6</v>
      </c>
      <c r="K45" s="28">
        <v>2784.2</v>
      </c>
      <c r="L45" s="28">
        <v>3227.1</v>
      </c>
      <c r="M45" s="28">
        <v>3801.4</v>
      </c>
      <c r="N45" s="28">
        <v>3511.3</v>
      </c>
      <c r="O45" s="28">
        <v>3651.6</v>
      </c>
      <c r="P45" s="28">
        <v>3797.5</v>
      </c>
      <c r="Q45" s="28">
        <f t="shared" si="3"/>
        <v>25368.499999999996</v>
      </c>
      <c r="R45" s="29" t="s">
        <v>88</v>
      </c>
    </row>
    <row r="46" spans="1:18" ht="91.5" customHeight="1">
      <c r="A46" s="12" t="s">
        <v>57</v>
      </c>
      <c r="B46" s="23" t="s">
        <v>51</v>
      </c>
      <c r="C46" s="32" t="s">
        <v>53</v>
      </c>
      <c r="D46" s="25" t="s">
        <v>50</v>
      </c>
      <c r="E46" s="26"/>
      <c r="F46" s="26"/>
      <c r="G46" s="26"/>
      <c r="H46" s="31">
        <v>0</v>
      </c>
      <c r="I46" s="27">
        <v>8000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f t="shared" si="3"/>
        <v>8000</v>
      </c>
      <c r="R46" s="42" t="s">
        <v>0</v>
      </c>
    </row>
    <row r="47" spans="1:18" ht="90" customHeight="1">
      <c r="A47" s="12" t="s">
        <v>58</v>
      </c>
      <c r="B47" s="23" t="s">
        <v>45</v>
      </c>
      <c r="C47" s="24" t="s">
        <v>144</v>
      </c>
      <c r="D47" s="25"/>
      <c r="E47" s="26"/>
      <c r="F47" s="26"/>
      <c r="G47" s="26"/>
      <c r="H47" s="31">
        <v>688.3</v>
      </c>
      <c r="I47" s="27">
        <v>908.2</v>
      </c>
      <c r="J47" s="27">
        <v>1053.4</v>
      </c>
      <c r="K47" s="28">
        <v>1154.7</v>
      </c>
      <c r="L47" s="28">
        <v>1335.3</v>
      </c>
      <c r="M47" s="27">
        <v>880.3</v>
      </c>
      <c r="N47" s="28">
        <v>1398.5</v>
      </c>
      <c r="O47" s="28">
        <v>1724.2</v>
      </c>
      <c r="P47" s="28">
        <v>1749.8</v>
      </c>
      <c r="Q47" s="28">
        <f t="shared" si="3"/>
        <v>10892.7</v>
      </c>
      <c r="R47" s="29" t="s">
        <v>88</v>
      </c>
    </row>
    <row r="48" spans="1:18" ht="95.25" customHeight="1">
      <c r="A48" s="12" t="s">
        <v>59</v>
      </c>
      <c r="B48" s="23" t="s">
        <v>95</v>
      </c>
      <c r="C48" s="32" t="s">
        <v>100</v>
      </c>
      <c r="D48" s="25" t="s">
        <v>50</v>
      </c>
      <c r="E48" s="26"/>
      <c r="F48" s="26"/>
      <c r="G48" s="26"/>
      <c r="H48" s="31">
        <v>38.1</v>
      </c>
      <c r="I48" s="27">
        <v>0</v>
      </c>
      <c r="J48" s="27">
        <f>J49+J50</f>
        <v>1641.5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f t="shared" si="3"/>
        <v>1679.6</v>
      </c>
      <c r="R48" s="29" t="s">
        <v>88</v>
      </c>
    </row>
    <row r="49" spans="1:18" ht="114.75" customHeight="1">
      <c r="A49" s="12" t="s">
        <v>76</v>
      </c>
      <c r="B49" s="23" t="s">
        <v>102</v>
      </c>
      <c r="C49" s="32" t="s">
        <v>55</v>
      </c>
      <c r="D49" s="25" t="s">
        <v>50</v>
      </c>
      <c r="E49" s="26"/>
      <c r="F49" s="26"/>
      <c r="G49" s="26"/>
      <c r="H49" s="31">
        <v>0</v>
      </c>
      <c r="I49" s="27">
        <v>0</v>
      </c>
      <c r="J49" s="27">
        <v>1094.3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f t="shared" si="3"/>
        <v>1094.3</v>
      </c>
      <c r="R49" s="29" t="s">
        <v>88</v>
      </c>
    </row>
    <row r="50" spans="1:18" ht="108" customHeight="1">
      <c r="A50" s="12" t="s">
        <v>77</v>
      </c>
      <c r="B50" s="23" t="s">
        <v>104</v>
      </c>
      <c r="C50" s="32" t="s">
        <v>55</v>
      </c>
      <c r="D50" s="25" t="s">
        <v>50</v>
      </c>
      <c r="E50" s="26"/>
      <c r="F50" s="26"/>
      <c r="G50" s="26"/>
      <c r="H50" s="31">
        <v>0</v>
      </c>
      <c r="I50" s="27">
        <v>0</v>
      </c>
      <c r="J50" s="27">
        <v>547.2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f t="shared" si="3"/>
        <v>547.2</v>
      </c>
      <c r="R50" s="29" t="s">
        <v>88</v>
      </c>
    </row>
    <row r="51" spans="1:18" ht="112.5" customHeight="1">
      <c r="A51" s="12" t="s">
        <v>60</v>
      </c>
      <c r="B51" s="43" t="s">
        <v>96</v>
      </c>
      <c r="C51" s="32" t="s">
        <v>153</v>
      </c>
      <c r="D51" s="25" t="s">
        <v>50</v>
      </c>
      <c r="E51" s="26"/>
      <c r="F51" s="26"/>
      <c r="G51" s="26"/>
      <c r="H51" s="31">
        <v>1531.3</v>
      </c>
      <c r="I51" s="27"/>
      <c r="J51" s="27">
        <v>449.5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f t="shared" si="3"/>
        <v>1980.8</v>
      </c>
      <c r="R51" s="29" t="s">
        <v>88</v>
      </c>
    </row>
    <row r="52" spans="1:18" ht="92.25" customHeight="1">
      <c r="A52" s="12" t="s">
        <v>61</v>
      </c>
      <c r="B52" s="23" t="s">
        <v>68</v>
      </c>
      <c r="C52" s="34" t="s">
        <v>55</v>
      </c>
      <c r="D52" s="25" t="s">
        <v>50</v>
      </c>
      <c r="E52" s="26"/>
      <c r="F52" s="26"/>
      <c r="G52" s="26"/>
      <c r="H52" s="31">
        <v>0</v>
      </c>
      <c r="I52" s="27">
        <v>0</v>
      </c>
      <c r="J52" s="27">
        <v>1736.1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f t="shared" si="3"/>
        <v>1736.1</v>
      </c>
      <c r="R52" s="29" t="s">
        <v>88</v>
      </c>
    </row>
    <row r="53" spans="1:18" ht="148.5" customHeight="1">
      <c r="A53" s="12" t="s">
        <v>69</v>
      </c>
      <c r="B53" s="23" t="s">
        <v>93</v>
      </c>
      <c r="C53" s="34" t="s">
        <v>55</v>
      </c>
      <c r="D53" s="25" t="s">
        <v>50</v>
      </c>
      <c r="E53" s="26"/>
      <c r="F53" s="26"/>
      <c r="G53" s="26"/>
      <c r="H53" s="31">
        <v>0</v>
      </c>
      <c r="I53" s="27">
        <v>0</v>
      </c>
      <c r="J53" s="27">
        <v>8000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f t="shared" si="3"/>
        <v>8000</v>
      </c>
      <c r="R53" s="29" t="s">
        <v>88</v>
      </c>
    </row>
    <row r="54" spans="1:18" ht="141" customHeight="1">
      <c r="A54" s="12" t="s">
        <v>84</v>
      </c>
      <c r="B54" s="16" t="s">
        <v>94</v>
      </c>
      <c r="C54" s="32" t="s">
        <v>108</v>
      </c>
      <c r="D54" s="25" t="s">
        <v>50</v>
      </c>
      <c r="E54" s="26"/>
      <c r="F54" s="26"/>
      <c r="G54" s="26"/>
      <c r="H54" s="31"/>
      <c r="I54" s="27"/>
      <c r="J54" s="27">
        <v>1000</v>
      </c>
      <c r="K54" s="28">
        <v>3000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f t="shared" si="3"/>
        <v>4000</v>
      </c>
      <c r="R54" s="29" t="s">
        <v>88</v>
      </c>
    </row>
    <row r="55" spans="1:18" ht="95.25" customHeight="1">
      <c r="A55" s="12" t="s">
        <v>107</v>
      </c>
      <c r="B55" s="35" t="s">
        <v>106</v>
      </c>
      <c r="C55" s="32" t="s">
        <v>82</v>
      </c>
      <c r="D55" s="25" t="s">
        <v>50</v>
      </c>
      <c r="E55" s="26"/>
      <c r="F55" s="26"/>
      <c r="G55" s="26"/>
      <c r="H55" s="31"/>
      <c r="I55" s="27"/>
      <c r="J55" s="27"/>
      <c r="K55" s="28">
        <v>5425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f t="shared" si="3"/>
        <v>5425</v>
      </c>
      <c r="R55" s="29" t="s">
        <v>88</v>
      </c>
    </row>
    <row r="56" spans="1:18" ht="369" customHeight="1">
      <c r="A56" s="12" t="s">
        <v>109</v>
      </c>
      <c r="B56" s="35" t="s">
        <v>110</v>
      </c>
      <c r="C56" s="32" t="s">
        <v>163</v>
      </c>
      <c r="D56" s="25" t="s">
        <v>50</v>
      </c>
      <c r="E56" s="26"/>
      <c r="F56" s="26"/>
      <c r="G56" s="26"/>
      <c r="H56" s="31"/>
      <c r="I56" s="27"/>
      <c r="J56" s="27"/>
      <c r="K56" s="28">
        <v>21518.3</v>
      </c>
      <c r="L56" s="28">
        <v>0</v>
      </c>
      <c r="M56" s="28">
        <v>0</v>
      </c>
      <c r="N56" s="28">
        <v>17937.1</v>
      </c>
      <c r="O56" s="28">
        <v>0</v>
      </c>
      <c r="P56" s="28">
        <v>0</v>
      </c>
      <c r="Q56" s="28">
        <f t="shared" si="3"/>
        <v>39455.399999999994</v>
      </c>
      <c r="R56" s="29" t="s">
        <v>88</v>
      </c>
    </row>
    <row r="57" spans="1:18" ht="96" customHeight="1">
      <c r="A57" s="17" t="s">
        <v>112</v>
      </c>
      <c r="B57" s="36" t="s">
        <v>113</v>
      </c>
      <c r="C57" s="32" t="s">
        <v>82</v>
      </c>
      <c r="D57" s="25" t="s">
        <v>50</v>
      </c>
      <c r="E57" s="26"/>
      <c r="F57" s="26"/>
      <c r="G57" s="26"/>
      <c r="H57" s="31"/>
      <c r="I57" s="27"/>
      <c r="J57" s="27"/>
      <c r="K57" s="27">
        <v>2280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f t="shared" si="3"/>
        <v>2280</v>
      </c>
      <c r="R57" s="29" t="s">
        <v>88</v>
      </c>
    </row>
    <row r="58" spans="1:18" ht="184.5" customHeight="1">
      <c r="A58" s="17" t="s">
        <v>120</v>
      </c>
      <c r="B58" s="18" t="s">
        <v>126</v>
      </c>
      <c r="C58" s="32" t="s">
        <v>145</v>
      </c>
      <c r="D58" s="25" t="s">
        <v>50</v>
      </c>
      <c r="E58" s="26"/>
      <c r="F58" s="26"/>
      <c r="G58" s="26"/>
      <c r="H58" s="31"/>
      <c r="I58" s="27"/>
      <c r="J58" s="27"/>
      <c r="K58" s="27"/>
      <c r="L58" s="27">
        <v>798.6</v>
      </c>
      <c r="M58" s="27">
        <v>3126.9</v>
      </c>
      <c r="N58" s="27">
        <v>5482.4</v>
      </c>
      <c r="O58" s="27">
        <v>9044.8</v>
      </c>
      <c r="P58" s="27">
        <v>9406.7</v>
      </c>
      <c r="Q58" s="28">
        <f>H58+I58+J58+K58+L58+M58+N58+O58+P58</f>
        <v>27859.399999999998</v>
      </c>
      <c r="R58" s="29" t="s">
        <v>88</v>
      </c>
    </row>
    <row r="59" spans="1:18" ht="387.75" customHeight="1">
      <c r="A59" s="17" t="s">
        <v>134</v>
      </c>
      <c r="B59" s="23" t="s">
        <v>135</v>
      </c>
      <c r="C59" s="25" t="s">
        <v>154</v>
      </c>
      <c r="D59" s="25" t="s">
        <v>50</v>
      </c>
      <c r="E59" s="26"/>
      <c r="F59" s="26"/>
      <c r="G59" s="26"/>
      <c r="H59" s="31"/>
      <c r="I59" s="27"/>
      <c r="J59" s="27"/>
      <c r="K59" s="27"/>
      <c r="L59" s="27"/>
      <c r="M59" s="28">
        <v>0</v>
      </c>
      <c r="N59" s="28">
        <v>25531.1</v>
      </c>
      <c r="O59" s="28">
        <v>31630.7</v>
      </c>
      <c r="P59" s="28">
        <v>34278.6</v>
      </c>
      <c r="Q59" s="28">
        <f>H59+I59+J59+K59+L59+M59+N59+O59+P59</f>
        <v>91440.4</v>
      </c>
      <c r="R59" s="29" t="s">
        <v>88</v>
      </c>
    </row>
    <row r="60" spans="1:18" ht="91.5" customHeight="1">
      <c r="A60" s="19" t="s">
        <v>138</v>
      </c>
      <c r="B60" s="44" t="s">
        <v>139</v>
      </c>
      <c r="C60" s="32" t="s">
        <v>133</v>
      </c>
      <c r="D60" s="25" t="s">
        <v>50</v>
      </c>
      <c r="E60" s="26"/>
      <c r="F60" s="26"/>
      <c r="G60" s="26"/>
      <c r="H60" s="31"/>
      <c r="I60" s="27"/>
      <c r="J60" s="27"/>
      <c r="K60" s="27"/>
      <c r="L60" s="27"/>
      <c r="M60" s="28">
        <v>18000</v>
      </c>
      <c r="N60" s="28">
        <v>0</v>
      </c>
      <c r="O60" s="28">
        <v>0</v>
      </c>
      <c r="P60" s="28"/>
      <c r="Q60" s="28">
        <f>H60+I60+J60+K60+L60+M60+N60+O60+P60</f>
        <v>18000</v>
      </c>
      <c r="R60" s="29" t="s">
        <v>88</v>
      </c>
    </row>
    <row r="61" spans="1:18" ht="152.25" customHeight="1">
      <c r="A61" s="19" t="s">
        <v>155</v>
      </c>
      <c r="B61" s="23" t="s">
        <v>156</v>
      </c>
      <c r="C61" s="32" t="s">
        <v>157</v>
      </c>
      <c r="D61" s="25" t="s">
        <v>50</v>
      </c>
      <c r="E61" s="26"/>
      <c r="F61" s="26"/>
      <c r="G61" s="26"/>
      <c r="H61" s="31">
        <v>0</v>
      </c>
      <c r="I61" s="27">
        <v>0</v>
      </c>
      <c r="J61" s="27">
        <v>0</v>
      </c>
      <c r="K61" s="27">
        <v>0</v>
      </c>
      <c r="L61" s="27">
        <v>0</v>
      </c>
      <c r="M61" s="28">
        <v>0</v>
      </c>
      <c r="N61" s="27">
        <v>8625.6</v>
      </c>
      <c r="O61" s="28">
        <v>18934.3</v>
      </c>
      <c r="P61" s="28">
        <v>18927.8</v>
      </c>
      <c r="Q61" s="28">
        <f>N61+O61+P61</f>
        <v>46487.7</v>
      </c>
      <c r="R61" s="29" t="s">
        <v>88</v>
      </c>
    </row>
    <row r="62" spans="1:18" ht="36" customHeight="1">
      <c r="A62" s="9"/>
      <c r="B62" s="45" t="s">
        <v>114</v>
      </c>
      <c r="C62" s="46"/>
      <c r="D62" s="47"/>
      <c r="E62" s="39"/>
      <c r="F62" s="39"/>
      <c r="G62" s="39"/>
      <c r="H62" s="48">
        <f>SUM(H36:H53)</f>
        <v>3469404.1999999997</v>
      </c>
      <c r="I62" s="48">
        <f>SUM(I36:I53)</f>
        <v>4166540.8999999994</v>
      </c>
      <c r="J62" s="48">
        <f>SUM(J36:J54)-J49-J50</f>
        <v>4104906.7</v>
      </c>
      <c r="K62" s="48">
        <f>SUM(K36:K58)-K49-K50</f>
        <v>4525499.9</v>
      </c>
      <c r="L62" s="48">
        <f>SUM(L36:L58)-L49-L50</f>
        <v>4515762.099999998</v>
      </c>
      <c r="M62" s="48">
        <f>SUM(M36:M60)-M49-M50</f>
        <v>4922535</v>
      </c>
      <c r="N62" s="48">
        <f>SUM(N36:N61)-N49-N50</f>
        <v>5247480.299999999</v>
      </c>
      <c r="O62" s="48">
        <f>SUM(O36:O61)-O49-O50</f>
        <v>2536272.5</v>
      </c>
      <c r="P62" s="48">
        <f>SUM(P36:P61)-P49-P50</f>
        <v>2657921.4</v>
      </c>
      <c r="Q62" s="48">
        <f>SUM(Q36:Q61)-Q49-Q50</f>
        <v>36146323</v>
      </c>
      <c r="R62" s="49"/>
    </row>
    <row r="63" spans="1:18" ht="36" customHeight="1">
      <c r="A63" s="78" t="s">
        <v>116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8" ht="95.25" customHeight="1">
      <c r="A64" s="12" t="s">
        <v>72</v>
      </c>
      <c r="B64" s="23" t="s">
        <v>95</v>
      </c>
      <c r="C64" s="32" t="s">
        <v>137</v>
      </c>
      <c r="D64" s="25" t="s">
        <v>50</v>
      </c>
      <c r="E64" s="26"/>
      <c r="F64" s="26"/>
      <c r="G64" s="26"/>
      <c r="H64" s="50">
        <v>0</v>
      </c>
      <c r="I64" s="33">
        <v>0</v>
      </c>
      <c r="J64" s="33">
        <f>J65+J66</f>
        <v>4018.7</v>
      </c>
      <c r="K64" s="50">
        <v>0</v>
      </c>
      <c r="L64" s="50">
        <v>1777.9</v>
      </c>
      <c r="M64" s="50">
        <v>0</v>
      </c>
      <c r="N64" s="50">
        <v>0</v>
      </c>
      <c r="O64" s="50">
        <v>0</v>
      </c>
      <c r="P64" s="50">
        <v>0</v>
      </c>
      <c r="Q64" s="33">
        <f>H64+I64+J64+K64+L64+M64+N64+P64</f>
        <v>5796.6</v>
      </c>
      <c r="R64" s="29" t="s">
        <v>88</v>
      </c>
    </row>
    <row r="65" spans="1:18" ht="115.5" customHeight="1">
      <c r="A65" s="12" t="s">
        <v>80</v>
      </c>
      <c r="B65" s="23" t="s">
        <v>102</v>
      </c>
      <c r="C65" s="32" t="s">
        <v>137</v>
      </c>
      <c r="D65" s="25" t="s">
        <v>50</v>
      </c>
      <c r="E65" s="26"/>
      <c r="F65" s="26"/>
      <c r="G65" s="26"/>
      <c r="H65" s="50">
        <v>0</v>
      </c>
      <c r="I65" s="33">
        <v>0</v>
      </c>
      <c r="J65" s="33">
        <v>2679.2</v>
      </c>
      <c r="K65" s="50">
        <v>0</v>
      </c>
      <c r="L65" s="33">
        <v>1777.9</v>
      </c>
      <c r="M65" s="50">
        <v>0</v>
      </c>
      <c r="N65" s="50">
        <v>0</v>
      </c>
      <c r="O65" s="50">
        <v>0</v>
      </c>
      <c r="P65" s="50">
        <v>0</v>
      </c>
      <c r="Q65" s="33">
        <f aca="true" t="shared" si="4" ref="Q65:Q71">H65+I65+J65+K65+L65+M65+N65+P65</f>
        <v>4457.1</v>
      </c>
      <c r="R65" s="29" t="s">
        <v>88</v>
      </c>
    </row>
    <row r="66" spans="1:18" ht="113.25" customHeight="1">
      <c r="A66" s="12" t="s">
        <v>81</v>
      </c>
      <c r="B66" s="23" t="s">
        <v>103</v>
      </c>
      <c r="C66" s="34" t="s">
        <v>55</v>
      </c>
      <c r="D66" s="25" t="s">
        <v>50</v>
      </c>
      <c r="E66" s="26"/>
      <c r="F66" s="26"/>
      <c r="G66" s="26"/>
      <c r="H66" s="50">
        <v>0</v>
      </c>
      <c r="I66" s="33">
        <v>0</v>
      </c>
      <c r="J66" s="33">
        <v>1339.5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33">
        <f t="shared" si="4"/>
        <v>1339.5</v>
      </c>
      <c r="R66" s="29" t="s">
        <v>88</v>
      </c>
    </row>
    <row r="67" spans="1:18" ht="113.25" customHeight="1">
      <c r="A67" s="12" t="s">
        <v>71</v>
      </c>
      <c r="B67" s="23" t="s">
        <v>127</v>
      </c>
      <c r="C67" s="32" t="s">
        <v>55</v>
      </c>
      <c r="D67" s="25" t="s">
        <v>50</v>
      </c>
      <c r="E67" s="26"/>
      <c r="F67" s="26"/>
      <c r="G67" s="26"/>
      <c r="H67" s="50">
        <v>0</v>
      </c>
      <c r="I67" s="33">
        <v>0</v>
      </c>
      <c r="J67" s="33">
        <v>1100.5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33">
        <f t="shared" si="4"/>
        <v>1100.5</v>
      </c>
      <c r="R67" s="29" t="s">
        <v>88</v>
      </c>
    </row>
    <row r="68" spans="1:18" ht="109.5" customHeight="1">
      <c r="A68" s="17" t="s">
        <v>121</v>
      </c>
      <c r="B68" s="16" t="s">
        <v>92</v>
      </c>
      <c r="C68" s="34" t="s">
        <v>117</v>
      </c>
      <c r="D68" s="25" t="s">
        <v>50</v>
      </c>
      <c r="E68" s="26"/>
      <c r="F68" s="26"/>
      <c r="G68" s="26"/>
      <c r="H68" s="50"/>
      <c r="I68" s="33"/>
      <c r="J68" s="33"/>
      <c r="K68" s="50"/>
      <c r="L68" s="50">
        <v>526.3</v>
      </c>
      <c r="M68" s="50">
        <v>0</v>
      </c>
      <c r="N68" s="50">
        <v>0</v>
      </c>
      <c r="O68" s="50">
        <v>0</v>
      </c>
      <c r="P68" s="50">
        <v>0</v>
      </c>
      <c r="Q68" s="33">
        <f>H68+I68+J68+K68+L68+M68+N68+P68</f>
        <v>526.3</v>
      </c>
      <c r="R68" s="29" t="s">
        <v>88</v>
      </c>
    </row>
    <row r="69" spans="1:18" ht="53.25" customHeight="1">
      <c r="A69" s="17" t="s">
        <v>122</v>
      </c>
      <c r="B69" s="23" t="s">
        <v>115</v>
      </c>
      <c r="C69" s="34" t="s">
        <v>117</v>
      </c>
      <c r="D69" s="25" t="s">
        <v>50</v>
      </c>
      <c r="E69" s="26"/>
      <c r="F69" s="26"/>
      <c r="G69" s="26"/>
      <c r="H69" s="50"/>
      <c r="I69" s="33"/>
      <c r="J69" s="33"/>
      <c r="K69" s="50"/>
      <c r="L69" s="50">
        <v>832.8</v>
      </c>
      <c r="M69" s="50">
        <v>0</v>
      </c>
      <c r="N69" s="50">
        <v>0</v>
      </c>
      <c r="O69" s="50">
        <v>0</v>
      </c>
      <c r="P69" s="50">
        <v>0</v>
      </c>
      <c r="Q69" s="33">
        <f t="shared" si="4"/>
        <v>832.8</v>
      </c>
      <c r="R69" s="29" t="s">
        <v>88</v>
      </c>
    </row>
    <row r="70" spans="1:18" ht="83.25" customHeight="1">
      <c r="A70" s="17" t="s">
        <v>131</v>
      </c>
      <c r="B70" s="23" t="s">
        <v>132</v>
      </c>
      <c r="C70" s="34" t="s">
        <v>133</v>
      </c>
      <c r="D70" s="25" t="s">
        <v>50</v>
      </c>
      <c r="E70" s="26"/>
      <c r="F70" s="26"/>
      <c r="G70" s="26"/>
      <c r="H70" s="50"/>
      <c r="I70" s="33"/>
      <c r="J70" s="33"/>
      <c r="K70" s="50"/>
      <c r="L70" s="50"/>
      <c r="M70" s="50">
        <v>3294</v>
      </c>
      <c r="N70" s="50">
        <v>0</v>
      </c>
      <c r="O70" s="50">
        <v>0</v>
      </c>
      <c r="P70" s="50">
        <v>0</v>
      </c>
      <c r="Q70" s="33">
        <f>H70+I70+J70+K70+L70+M70+N70+P70</f>
        <v>3294</v>
      </c>
      <c r="R70" s="29" t="s">
        <v>88</v>
      </c>
    </row>
    <row r="71" spans="1:18" ht="111" customHeight="1">
      <c r="A71" s="17" t="s">
        <v>140</v>
      </c>
      <c r="B71" s="36" t="s">
        <v>141</v>
      </c>
      <c r="C71" s="32" t="s">
        <v>146</v>
      </c>
      <c r="D71" s="25" t="s">
        <v>50</v>
      </c>
      <c r="E71" s="26"/>
      <c r="F71" s="26"/>
      <c r="G71" s="26"/>
      <c r="H71" s="50"/>
      <c r="I71" s="33"/>
      <c r="J71" s="33"/>
      <c r="K71" s="50"/>
      <c r="L71" s="50"/>
      <c r="M71" s="50">
        <v>6406.6</v>
      </c>
      <c r="N71" s="50">
        <v>41.5</v>
      </c>
      <c r="O71" s="50">
        <v>500</v>
      </c>
      <c r="P71" s="50">
        <v>500</v>
      </c>
      <c r="Q71" s="33">
        <f t="shared" si="4"/>
        <v>6948.1</v>
      </c>
      <c r="R71" s="29" t="s">
        <v>88</v>
      </c>
    </row>
    <row r="72" spans="1:18" ht="36" customHeight="1">
      <c r="A72" s="9"/>
      <c r="B72" s="45" t="s">
        <v>114</v>
      </c>
      <c r="C72" s="46"/>
      <c r="D72" s="47"/>
      <c r="E72" s="39"/>
      <c r="F72" s="39"/>
      <c r="G72" s="39"/>
      <c r="H72" s="51">
        <v>0</v>
      </c>
      <c r="I72" s="51">
        <v>0</v>
      </c>
      <c r="J72" s="52">
        <f>J64+J67</f>
        <v>5119.2</v>
      </c>
      <c r="K72" s="52">
        <f>K64+K67</f>
        <v>0</v>
      </c>
      <c r="L72" s="52">
        <f>L64+L67+L69+L68</f>
        <v>3137</v>
      </c>
      <c r="M72" s="52">
        <f>M64+M67+M69+M68+M70+M71</f>
        <v>9700.6</v>
      </c>
      <c r="N72" s="52">
        <f>N64+N67+N69+N68+N70+N71</f>
        <v>41.5</v>
      </c>
      <c r="O72" s="52">
        <f>O64+O67+O69+O68+O70+O71</f>
        <v>500</v>
      </c>
      <c r="P72" s="52">
        <f>P64+P67+P69+P68+P70+P71</f>
        <v>500</v>
      </c>
      <c r="Q72" s="51">
        <f>H72+I72+J72+K72+L72+M72+N72+P72+O72</f>
        <v>18998.300000000003</v>
      </c>
      <c r="R72" s="49"/>
    </row>
    <row r="73" spans="1:19" s="3" customFormat="1" ht="33" customHeight="1">
      <c r="A73" s="10"/>
      <c r="B73" s="53" t="s">
        <v>20</v>
      </c>
      <c r="C73" s="46"/>
      <c r="D73" s="54"/>
      <c r="E73" s="54">
        <f>E6+E7+E8+E9+E10+E26+E27+E28+E41</f>
        <v>0</v>
      </c>
      <c r="F73" s="54">
        <f>F6+F7+F8+F9+F10+F26+F27+F28+F41</f>
        <v>0</v>
      </c>
      <c r="G73" s="54">
        <f>G6+G7+G8+G9+G10+G26+G27+G28+G41</f>
        <v>0</v>
      </c>
      <c r="H73" s="48">
        <f aca="true" t="shared" si="5" ref="H73:P73">H26+H31+H34+H62+H72</f>
        <v>4687871.3</v>
      </c>
      <c r="I73" s="48">
        <f t="shared" si="5"/>
        <v>5426936.699999999</v>
      </c>
      <c r="J73" s="48">
        <f t="shared" si="5"/>
        <v>5456229.3</v>
      </c>
      <c r="K73" s="48">
        <f t="shared" si="5"/>
        <v>5964042.5</v>
      </c>
      <c r="L73" s="48">
        <f t="shared" si="5"/>
        <v>6026128.499999998</v>
      </c>
      <c r="M73" s="48">
        <f t="shared" si="5"/>
        <v>6356273.899999999</v>
      </c>
      <c r="N73" s="56">
        <f t="shared" si="5"/>
        <v>6904574.999999999</v>
      </c>
      <c r="O73" s="56">
        <f t="shared" si="5"/>
        <v>3967240.8</v>
      </c>
      <c r="P73" s="56">
        <f t="shared" si="5"/>
        <v>4098022.8499999996</v>
      </c>
      <c r="Q73" s="51">
        <f>H73+I73+J73+K73+L73+M73+N73+P73+O73</f>
        <v>48887320.849999994</v>
      </c>
      <c r="R73" s="54"/>
      <c r="S73" s="4"/>
    </row>
    <row r="76" spans="2:18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5.75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ht="15.75">
      <c r="J78" s="13"/>
    </row>
  </sheetData>
  <sheetProtection/>
  <mergeCells count="21">
    <mergeCell ref="A32:R32"/>
    <mergeCell ref="A35:R35"/>
    <mergeCell ref="A34:D34"/>
    <mergeCell ref="A27:R27"/>
    <mergeCell ref="A26:D26"/>
    <mergeCell ref="A31:D31"/>
    <mergeCell ref="H3:Q3"/>
    <mergeCell ref="I4:I5"/>
    <mergeCell ref="J4:J5"/>
    <mergeCell ref="B3:B5"/>
    <mergeCell ref="A63:R63"/>
    <mergeCell ref="Q4:Q5"/>
    <mergeCell ref="R3:R5"/>
    <mergeCell ref="A3:A4"/>
    <mergeCell ref="D3:D5"/>
    <mergeCell ref="A1:K1"/>
    <mergeCell ref="Q1:R1"/>
    <mergeCell ref="A6:R6"/>
    <mergeCell ref="C3:C5"/>
    <mergeCell ref="B2:R2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2021-11-23T09:18:55Z</cp:lastPrinted>
  <dcterms:created xsi:type="dcterms:W3CDTF">2010-12-16T06:19:48Z</dcterms:created>
  <dcterms:modified xsi:type="dcterms:W3CDTF">2021-12-24T11:41:26Z</dcterms:modified>
  <cp:category/>
  <cp:version/>
  <cp:contentType/>
  <cp:contentStatus/>
</cp:coreProperties>
</file>