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5655" windowHeight="6150"/>
  </bookViews>
  <sheets>
    <sheet name="приложение - в приказ" sheetId="1" r:id="rId1"/>
    <sheet name="приложение - черновик" sheetId="2" r:id="rId2"/>
  </sheets>
  <definedNames>
    <definedName name="_xlnm.Print_Titles" localSheetId="0">'приложение - в приказ'!$3:$5</definedName>
  </definedNames>
  <calcPr calcId="125725"/>
</workbook>
</file>

<file path=xl/calcChain.xml><?xml version="1.0" encoding="utf-8"?>
<calcChain xmlns="http://schemas.openxmlformats.org/spreadsheetml/2006/main">
  <c r="M12" i="1"/>
  <c r="M17" s="1"/>
  <c r="I17"/>
  <c r="J17"/>
  <c r="K17"/>
  <c r="L17"/>
  <c r="H17"/>
  <c r="M40"/>
  <c r="M39"/>
  <c r="M38"/>
  <c r="M37"/>
  <c r="M16"/>
  <c r="M15"/>
  <c r="M14"/>
  <c r="M13"/>
  <c r="L22"/>
  <c r="L42"/>
  <c r="M36"/>
  <c r="M41"/>
  <c r="M28"/>
  <c r="M29"/>
  <c r="M30"/>
  <c r="M31"/>
  <c r="M32"/>
  <c r="M33"/>
  <c r="M34"/>
  <c r="M35"/>
  <c r="M27"/>
  <c r="M24"/>
  <c r="M25" s="1"/>
  <c r="L25"/>
  <c r="M20"/>
  <c r="M21"/>
  <c r="M19"/>
  <c r="M10"/>
  <c r="M11"/>
  <c r="M8"/>
  <c r="M9"/>
  <c r="M7"/>
  <c r="I42"/>
  <c r="H42"/>
  <c r="H25"/>
  <c r="H22"/>
  <c r="K42"/>
  <c r="J42"/>
  <c r="J22"/>
  <c r="K22"/>
  <c r="I22"/>
  <c r="J25"/>
  <c r="K25"/>
  <c r="I25"/>
  <c r="E43"/>
  <c r="F43"/>
  <c r="G43"/>
  <c r="B30" i="2"/>
  <c r="B29"/>
  <c r="J27"/>
  <c r="I27"/>
  <c r="H27"/>
  <c r="G27"/>
  <c r="E27"/>
  <c r="D27"/>
  <c r="C27"/>
  <c r="F26"/>
  <c r="B26" s="1"/>
  <c r="F25"/>
  <c r="B25" s="1"/>
  <c r="J23"/>
  <c r="I23"/>
  <c r="H23"/>
  <c r="G23"/>
  <c r="E23"/>
  <c r="D23"/>
  <c r="C23"/>
  <c r="F22"/>
  <c r="B22" s="1"/>
  <c r="F21"/>
  <c r="B21" s="1"/>
  <c r="F20"/>
  <c r="B20" s="1"/>
  <c r="F19"/>
  <c r="B19" s="1"/>
  <c r="F18"/>
  <c r="B18" s="1"/>
  <c r="F17"/>
  <c r="B17" s="1"/>
  <c r="F16"/>
  <c r="B16" s="1"/>
  <c r="F15"/>
  <c r="B15" s="1"/>
  <c r="F14"/>
  <c r="B14" s="1"/>
  <c r="F13"/>
  <c r="B13" s="1"/>
  <c r="F12"/>
  <c r="B12" s="1"/>
  <c r="F11"/>
  <c r="B11" s="1"/>
  <c r="F10"/>
  <c r="B10" s="1"/>
  <c r="F9"/>
  <c r="B9" s="1"/>
  <c r="F8"/>
  <c r="M22" i="1" l="1"/>
  <c r="M42"/>
  <c r="H43"/>
  <c r="L43"/>
  <c r="K43"/>
  <c r="J43"/>
  <c r="I43"/>
  <c r="F23" i="2"/>
  <c r="F27"/>
  <c r="B27"/>
  <c r="B8"/>
  <c r="B23" s="1"/>
  <c r="M43" i="1" l="1"/>
</calcChain>
</file>

<file path=xl/sharedStrings.xml><?xml version="1.0" encoding="utf-8"?>
<sst xmlns="http://schemas.openxmlformats.org/spreadsheetml/2006/main" count="201" uniqueCount="115">
  <si>
    <t>Всего 2012 год, ЭКР 241</t>
  </si>
  <si>
    <t>Наименование учреждения</t>
  </si>
  <si>
    <t>из них</t>
  </si>
  <si>
    <t>Работы, услуги по содержанию имущества</t>
  </si>
  <si>
    <t>в том числе</t>
  </si>
  <si>
    <t>МБОУ СОШ № 5</t>
  </si>
  <si>
    <t>ИТОГО</t>
  </si>
  <si>
    <t>Приложение</t>
  </si>
  <si>
    <t>473 0702 795 71 00 612 900</t>
  </si>
  <si>
    <t>473 0702 795 71 00 622 900</t>
  </si>
  <si>
    <t>апрель</t>
  </si>
  <si>
    <t>май</t>
  </si>
  <si>
    <t>июнь</t>
  </si>
  <si>
    <t>июль</t>
  </si>
  <si>
    <t>МБОУ СОШ № 49</t>
  </si>
  <si>
    <t>МБОУ Гимназия № 34</t>
  </si>
  <si>
    <t>МБОУ Гимназия № 13</t>
  </si>
  <si>
    <t>МБОУ СОШ № 42</t>
  </si>
  <si>
    <t>МБОУ многопрофильный лицей № 20</t>
  </si>
  <si>
    <t>МБОУ СОШ № 28</t>
  </si>
  <si>
    <t>МБОУ СОШ № 51</t>
  </si>
  <si>
    <t>МБОУ СОШ № 82</t>
  </si>
  <si>
    <t>МБОУ лицей № 40</t>
  </si>
  <si>
    <t>МБОУ СОШ № 76</t>
  </si>
  <si>
    <t>МБОУ Гимназия № 44</t>
  </si>
  <si>
    <t>МБОУ Гимназия № 59</t>
  </si>
  <si>
    <t>МБОУ СОШ п. Плодовый</t>
  </si>
  <si>
    <t>МАОУ Лингвистическая гимназия</t>
  </si>
  <si>
    <t>МАОУ лицей ФМИ № 38</t>
  </si>
  <si>
    <t>линг</t>
  </si>
  <si>
    <t>гим 44</t>
  </si>
  <si>
    <t>Бн</t>
  </si>
  <si>
    <t>Управление образования</t>
  </si>
  <si>
    <t>Наименование программного мероприятия</t>
  </si>
  <si>
    <t>Срок реализации</t>
  </si>
  <si>
    <t>Источник финансирования</t>
  </si>
  <si>
    <t>Исполнитель</t>
  </si>
  <si>
    <t>№</t>
  </si>
  <si>
    <t>2016 год</t>
  </si>
  <si>
    <t>2017 год</t>
  </si>
  <si>
    <t>Всего</t>
  </si>
  <si>
    <t>1.1</t>
  </si>
  <si>
    <t>1."Предоставление общедоступного бесплатного дошкольного, общего, дополнительного образования и оказание социально-психологической помощи детям с проблемами в развитии"</t>
  </si>
  <si>
    <t>Обеспечение деятельности(оказание услуг) муниципальных дошкольных образовательных организаций</t>
  </si>
  <si>
    <t>Управление образования, образовательные организации</t>
  </si>
  <si>
    <t>1.2</t>
  </si>
  <si>
    <t>Обеспечение деятельности(оказание услуг) муниципальных общеобразовательных организаций</t>
  </si>
  <si>
    <t>1.3</t>
  </si>
  <si>
    <t>1.4</t>
  </si>
  <si>
    <t>Итого по разделу ВЦП</t>
  </si>
  <si>
    <t>2. "Обеспечение функций органов местного самоуправления в том числе отраслевых (функциональных) и территориальных органов управления и структурных подразделений, работники которых не являются муниципальными служащими"</t>
  </si>
  <si>
    <t>2.1</t>
  </si>
  <si>
    <t>2.2</t>
  </si>
  <si>
    <t>3. "Обеспечение отдыха и оздоровления детей в летний период"</t>
  </si>
  <si>
    <t>3.1</t>
  </si>
  <si>
    <t>ИТОГО ПО ВЦП</t>
  </si>
  <si>
    <t>4.1</t>
  </si>
  <si>
    <t>4.2</t>
  </si>
  <si>
    <t>4.3</t>
  </si>
  <si>
    <t>4.4</t>
  </si>
  <si>
    <t>4.5</t>
  </si>
  <si>
    <t>4.6</t>
  </si>
  <si>
    <t>4.7</t>
  </si>
  <si>
    <t>4.8</t>
  </si>
  <si>
    <t>4.9</t>
  </si>
  <si>
    <t>4.10</t>
  </si>
  <si>
    <t>Расходы(тыс.руб.), годы</t>
  </si>
  <si>
    <t>Обеспечение деятельности(оказание услуг) муниципальных организаций и учреждений дополнительного образования детей</t>
  </si>
  <si>
    <t>Обеспечение деятельности прочих муниципальных организаций и учреждений</t>
  </si>
  <si>
    <t>2.3.</t>
  </si>
  <si>
    <t xml:space="preserve"> Выплаты по оплате труда работников органов местного самоуправления, в том числе отраслевых (функциональных) и территориальных органов управления и избирательной комиссии</t>
  </si>
  <si>
    <t>Обеспечение функций органов местного самоуправления, в том числе отраслевых (функциональных) и территориальных органов управления и избирательной комиссии</t>
  </si>
  <si>
    <t>Выплаты по оплате труда и обеспечение деятельности работников, не являющихся муниципальными служащими</t>
  </si>
  <si>
    <t>Подготовка к открытию летних оздоровительных лагерей,  питание детей в лагерях с дневным пребыванием</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</si>
  <si>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</si>
  <si>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образования,имеющим статус молодых специалистов(за исключением педагогических работников, работающих и проживающих в в сельских населенных пунктах, рабочих поселках(поселках городского типа) Ульяновской области)</t>
  </si>
  <si>
    <t xml:space="preserve">Субвенции на финансовое обеспечене расходных обязательств, связанных с реализацией закона Ульяновской области от 2 мая 2012 года № 49-ЗО "О мерах социальной поддержки отдельных категорий   молодых специалистов на территории Ульяновской области" </t>
  </si>
  <si>
    <t>Субвенции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t>
  </si>
  <si>
    <t>Субвенции на финансовое обеспечене расходных обязательств, связанных с   осуществлением обучающимся 10-х ( 11-х) и 11-х (12-х) классов муниципальных общеобразовательных организаций ежемесячных денежных выплат</t>
  </si>
  <si>
    <t>Субвенции на финансовое обеспечение расходных обязательств, связанных с  выплатой родителям(законным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внесенной в соответствующие образовательные организации родительской платы за присмотр и уход за детьми</t>
  </si>
  <si>
    <t>Субвенции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</si>
  <si>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4. "Обеспечение реализации мероприятий государственных программ Российской Федерации и Ульяновской области"</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</si>
  <si>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</si>
  <si>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Субвенции на финансовое обеспечение расходных обязательств, связанных с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 имеющим ученую степеньи замещающим (занимающим)в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</si>
  <si>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Субвенции на финансовое обеспечение расходных обязательств, связанных с организацией и  обеспечениме отдыха детей, обучающихся в общеобразовательных оранизациях,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t>
  </si>
  <si>
    <t>Приложение № 1</t>
  </si>
  <si>
    <t>Субвенции из областного бюджета Ульяновской области на обеспечение деятельности работников Управления образования</t>
  </si>
  <si>
    <t>2018 год</t>
  </si>
  <si>
    <t>2015 год</t>
  </si>
  <si>
    <t>1.5</t>
  </si>
  <si>
    <t>Софинансирование расходов на внедрение в базовых общеобразовательных организациях различных моделей направленности(профиля) образования</t>
  </si>
  <si>
    <t xml:space="preserve">  Бюджет МО "город Ульяновск"</t>
  </si>
  <si>
    <t>Создание в образовательных организациях универсальной безбарьерной среды, оснащение специальным оборудованием</t>
  </si>
  <si>
    <t>Субсидии на внедрение в базовых общеобразовательных организациях различных моделей направленности(профиля) образования</t>
  </si>
  <si>
    <t>2019 год</t>
  </si>
  <si>
    <t>2015-2019 гг.</t>
  </si>
  <si>
    <t>2016 г.</t>
  </si>
  <si>
    <t>Народный бюджет - 2017 (Здоровое питание дошкольников)</t>
  </si>
  <si>
    <t>Народный бюджет - 2017 (Благоустройство прогулочных участков в дошкольных учреждениях)</t>
  </si>
  <si>
    <t>Софинансирование расходов на приобретение для муниципальных общеобразовательных организаций школьных автобусов</t>
  </si>
  <si>
    <t>Народный бюджет - 2017 (Мини профцентр для детей и молодежи "Профи +")</t>
  </si>
  <si>
    <t>2017 г.</t>
  </si>
  <si>
    <t>Субсидии на приобретение для муниципальных общеобразовательных организаций школьных автобусов</t>
  </si>
  <si>
    <t>Перечень мероприятий ведомственной целевой программы "Обеспечение организации  деятельности Управления образования администрации города Ульяновска и подведомственных образовательных организаций"</t>
  </si>
  <si>
    <t>4.11.</t>
  </si>
  <si>
    <t>4.12.</t>
  </si>
  <si>
    <t>4.13.</t>
  </si>
  <si>
    <t>4.14.</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</si>
  <si>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</si>
  <si>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4.15.</t>
  </si>
  <si>
    <t>1.6.</t>
  </si>
  <si>
    <t>1.7.</t>
  </si>
  <si>
    <t>1.8.</t>
  </si>
  <si>
    <t>1.9.</t>
  </si>
  <si>
    <t>1.10</t>
  </si>
</sst>
</file>

<file path=xl/styles.xml><?xml version="1.0" encoding="utf-8"?>
<styleSheet xmlns="http://schemas.openxmlformats.org/spreadsheetml/2006/main">
  <numFmts count="6">
    <numFmt numFmtId="43" formatCode="_-* #,##0.00_р_._-;\-* #,##0.00_р_._-;_-* &quot;-&quot;??_р_._-;_-@_-"/>
    <numFmt numFmtId="164" formatCode="_-* #,##0.0_р_._-;\-* #,##0.0_р_._-;_-* &quot;-&quot;??_р_._-;_-@_-"/>
    <numFmt numFmtId="165" formatCode="#,##0.000"/>
    <numFmt numFmtId="166" formatCode="0.000"/>
    <numFmt numFmtId="167" formatCode="#,##0.000_ ;\-#,##0.000\ "/>
    <numFmt numFmtId="168" formatCode="#,##0.0"/>
  </numFmts>
  <fonts count="6">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Calibri"/>
      <family val="2"/>
      <charset val="204"/>
      <scheme val="minor"/>
    </font>
    <font>
      <sz val="14"/>
      <color theme="1"/>
      <name val="Times New Roman"/>
      <family val="1"/>
      <charset val="204"/>
    </font>
    <font>
      <b/>
      <sz val="14"/>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96">
    <xf numFmtId="0" fontId="0" fillId="0" borderId="0" xfId="0"/>
    <xf numFmtId="0" fontId="1" fillId="0" borderId="0" xfId="0" applyFont="1"/>
    <xf numFmtId="0" fontId="1" fillId="0" borderId="1" xfId="0" applyFont="1" applyBorder="1"/>
    <xf numFmtId="0" fontId="1" fillId="0" borderId="0" xfId="0" applyFont="1" applyAlignment="1">
      <alignment horizontal="center"/>
    </xf>
    <xf numFmtId="0" fontId="1" fillId="0" borderId="1" xfId="0" applyFont="1" applyFill="1" applyBorder="1" applyAlignment="1">
      <alignment horizontal="center"/>
    </xf>
    <xf numFmtId="43" fontId="1" fillId="0" borderId="0" xfId="1" applyFont="1" applyAlignment="1">
      <alignment horizontal="left"/>
    </xf>
    <xf numFmtId="43" fontId="1" fillId="0" borderId="0" xfId="1" applyFont="1" applyAlignment="1">
      <alignment horizontal="center"/>
    </xf>
    <xf numFmtId="164" fontId="1" fillId="0" borderId="0" xfId="1" applyNumberFormat="1" applyFont="1" applyAlignment="1">
      <alignment horizontal="center"/>
    </xf>
    <xf numFmtId="0" fontId="1" fillId="0" borderId="1" xfId="0" applyFont="1" applyFill="1" applyBorder="1" applyAlignment="1">
      <alignment horizontal="center" wrapText="1"/>
    </xf>
    <xf numFmtId="0" fontId="2" fillId="0" borderId="1" xfId="0" applyFont="1" applyFill="1" applyBorder="1" applyAlignment="1">
      <alignment horizontal="center"/>
    </xf>
    <xf numFmtId="0" fontId="2" fillId="0" borderId="0" xfId="0" applyFont="1"/>
    <xf numFmtId="4" fontId="2" fillId="0" borderId="0" xfId="0" applyNumberFormat="1" applyFont="1"/>
    <xf numFmtId="0" fontId="1" fillId="0" borderId="7" xfId="0" applyFont="1" applyBorder="1" applyAlignment="1">
      <alignment horizontal="center" wrapText="1"/>
    </xf>
    <xf numFmtId="43" fontId="1" fillId="0" borderId="7" xfId="1" applyFont="1" applyBorder="1" applyAlignment="1">
      <alignment horizontal="center"/>
    </xf>
    <xf numFmtId="0" fontId="1" fillId="0" borderId="7" xfId="0" applyFont="1" applyBorder="1" applyAlignment="1">
      <alignment horizontal="center"/>
    </xf>
    <xf numFmtId="1" fontId="1" fillId="0" borderId="7" xfId="0" applyNumberFormat="1" applyFont="1" applyBorder="1" applyAlignment="1">
      <alignment horizontal="center" wrapText="1"/>
    </xf>
    <xf numFmtId="165" fontId="1" fillId="0" borderId="1" xfId="0" applyNumberFormat="1" applyFont="1" applyBorder="1" applyAlignment="1">
      <alignment horizontal="center"/>
    </xf>
    <xf numFmtId="165" fontId="1" fillId="0" borderId="1" xfId="0" applyNumberFormat="1" applyFont="1" applyBorder="1"/>
    <xf numFmtId="165" fontId="1" fillId="0" borderId="1" xfId="1" applyNumberFormat="1" applyFont="1" applyBorder="1" applyAlignment="1">
      <alignment horizontal="center"/>
    </xf>
    <xf numFmtId="165" fontId="2" fillId="0" borderId="1" xfId="0" applyNumberFormat="1" applyFont="1" applyBorder="1" applyAlignment="1">
      <alignment horizontal="center"/>
    </xf>
    <xf numFmtId="166" fontId="1" fillId="0" borderId="0" xfId="0" applyNumberFormat="1" applyFont="1"/>
    <xf numFmtId="167" fontId="1" fillId="0" borderId="0" xfId="0" applyNumberFormat="1" applyFont="1" applyAlignment="1">
      <alignment horizontal="center"/>
    </xf>
    <xf numFmtId="165" fontId="1" fillId="0" borderId="0" xfId="0" applyNumberFormat="1" applyFont="1" applyAlignment="1">
      <alignment horizontal="center"/>
    </xf>
    <xf numFmtId="0" fontId="2" fillId="0" borderId="0" xfId="0" applyFont="1" applyBorder="1" applyAlignment="1"/>
    <xf numFmtId="0" fontId="1" fillId="0" borderId="0" xfId="0" applyFont="1" applyFill="1" applyBorder="1" applyAlignment="1">
      <alignment horizontal="center" wrapText="1"/>
    </xf>
    <xf numFmtId="167" fontId="1" fillId="0" borderId="0" xfId="0" applyNumberFormat="1" applyFont="1" applyBorder="1" applyAlignment="1">
      <alignment horizontal="center"/>
    </xf>
    <xf numFmtId="0" fontId="1" fillId="0" borderId="0" xfId="0" applyFont="1" applyBorder="1"/>
    <xf numFmtId="0" fontId="4" fillId="0" borderId="1" xfId="0" applyFont="1" applyBorder="1"/>
    <xf numFmtId="0" fontId="4" fillId="0" borderId="1" xfId="0" applyFont="1" applyFill="1" applyBorder="1" applyAlignment="1">
      <alignment horizontal="center"/>
    </xf>
    <xf numFmtId="165" fontId="4" fillId="0" borderId="1" xfId="0" applyNumberFormat="1" applyFont="1" applyBorder="1"/>
    <xf numFmtId="0" fontId="5" fillId="0" borderId="1" xfId="0" applyFont="1" applyFill="1" applyBorder="1" applyAlignment="1">
      <alignment horizontal="center"/>
    </xf>
    <xf numFmtId="4" fontId="5" fillId="0" borderId="1" xfId="0" applyNumberFormat="1" applyFont="1" applyBorder="1" applyAlignment="1">
      <alignment horizontal="center" vertical="center"/>
    </xf>
    <xf numFmtId="4" fontId="4" fillId="0" borderId="1" xfId="0" applyNumberFormat="1" applyFont="1" applyFill="1" applyBorder="1"/>
    <xf numFmtId="0" fontId="1" fillId="0" borderId="0" xfId="0" applyFont="1" applyAlignment="1">
      <alignment horizontal="center"/>
    </xf>
    <xf numFmtId="0" fontId="4" fillId="0" borderId="1" xfId="0" applyFont="1" applyBorder="1" applyAlignment="1">
      <alignment vertical="center" wrapText="1"/>
    </xf>
    <xf numFmtId="49" fontId="1" fillId="0" borderId="1" xfId="0" applyNumberFormat="1" applyFont="1" applyBorder="1"/>
    <xf numFmtId="165" fontId="4" fillId="0" borderId="1" xfId="0" applyNumberFormat="1" applyFont="1" applyBorder="1" applyAlignment="1">
      <alignment wrapText="1"/>
    </xf>
    <xf numFmtId="0" fontId="2" fillId="0" borderId="1" xfId="0" applyFont="1" applyBorder="1"/>
    <xf numFmtId="165" fontId="4" fillId="0" borderId="1" xfId="0" applyNumberFormat="1" applyFont="1" applyBorder="1" applyAlignment="1">
      <alignment horizontal="left" wrapText="1"/>
    </xf>
    <xf numFmtId="165" fontId="4" fillId="0" borderId="1" xfId="0" applyNumberFormat="1" applyFont="1" applyBorder="1" applyAlignment="1">
      <alignment vertical="center" wrapText="1"/>
    </xf>
    <xf numFmtId="4" fontId="5" fillId="0" borderId="1" xfId="0" applyNumberFormat="1" applyFont="1" applyFill="1" applyBorder="1"/>
    <xf numFmtId="168" fontId="5" fillId="0" borderId="1" xfId="0" applyNumberFormat="1" applyFont="1" applyFill="1" applyBorder="1"/>
    <xf numFmtId="4" fontId="5" fillId="0" borderId="1" xfId="0" applyNumberFormat="1" applyFont="1" applyFill="1" applyBorder="1" applyAlignment="1">
      <alignment wrapText="1"/>
    </xf>
    <xf numFmtId="0" fontId="4" fillId="0" borderId="0" xfId="0" applyFont="1" applyFill="1" applyAlignment="1">
      <alignment horizont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vertical="center" wrapText="1"/>
    </xf>
    <xf numFmtId="49" fontId="1" fillId="0" borderId="1" xfId="0" applyNumberFormat="1" applyFont="1" applyBorder="1" applyAlignment="1">
      <alignment horizontal="center" vertical="center"/>
    </xf>
    <xf numFmtId="4" fontId="4" fillId="0" borderId="1" xfId="0" applyNumberFormat="1" applyFont="1" applyFill="1" applyBorder="1" applyAlignment="1">
      <alignment vertical="center"/>
    </xf>
    <xf numFmtId="168" fontId="4" fillId="0" borderId="1" xfId="0" applyNumberFormat="1" applyFont="1" applyFill="1" applyBorder="1" applyAlignment="1">
      <alignment vertical="center"/>
    </xf>
    <xf numFmtId="168" fontId="4" fillId="0" borderId="1" xfId="0" applyNumberFormat="1" applyFont="1" applyBorder="1" applyAlignment="1">
      <alignment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0" borderId="5" xfId="0" applyFont="1" applyBorder="1" applyAlignment="1">
      <alignment horizontal="center"/>
    </xf>
    <xf numFmtId="0" fontId="1" fillId="0" borderId="7" xfId="0" applyFont="1" applyBorder="1" applyAlignment="1">
      <alignment horizontal="center"/>
    </xf>
    <xf numFmtId="0" fontId="4" fillId="0" borderId="0" xfId="0" applyFont="1" applyFill="1" applyAlignment="1">
      <alignment horizontal="center" wrapText="1"/>
    </xf>
    <xf numFmtId="167" fontId="1" fillId="0" borderId="0" xfId="0" applyNumberFormat="1" applyFont="1" applyAlignment="1">
      <alignment horizontal="center"/>
    </xf>
    <xf numFmtId="0" fontId="1" fillId="0" borderId="0" xfId="0" applyFont="1" applyAlignment="1">
      <alignment horizontal="center"/>
    </xf>
    <xf numFmtId="49" fontId="2" fillId="0" borderId="2" xfId="0" applyNumberFormat="1" applyFont="1" applyBorder="1" applyAlignment="1">
      <alignment horizontal="center" wrapText="1"/>
    </xf>
    <xf numFmtId="49" fontId="1" fillId="0" borderId="3" xfId="0" applyNumberFormat="1" applyFont="1" applyBorder="1" applyAlignment="1">
      <alignment horizontal="center" wrapText="1"/>
    </xf>
    <xf numFmtId="49" fontId="1" fillId="0" borderId="4" xfId="0" applyNumberFormat="1" applyFont="1" applyBorder="1" applyAlignment="1">
      <alignment horizontal="center" wrapText="1"/>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0" fontId="5" fillId="0" borderId="8" xfId="0" applyFont="1" applyFill="1" applyBorder="1" applyAlignment="1">
      <alignment horizont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vertical="center"/>
    </xf>
    <xf numFmtId="0" fontId="2" fillId="0" borderId="9"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7" xfId="0" applyFont="1" applyFill="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164" fontId="1" fillId="0" borderId="2" xfId="1" applyNumberFormat="1" applyFont="1" applyBorder="1" applyAlignment="1">
      <alignment horizontal="center"/>
    </xf>
    <xf numFmtId="164" fontId="1" fillId="0" borderId="3" xfId="1" applyNumberFormat="1" applyFont="1" applyBorder="1" applyAlignment="1">
      <alignment horizontal="center"/>
    </xf>
    <xf numFmtId="164" fontId="1" fillId="0" borderId="4" xfId="1" applyNumberFormat="1" applyFont="1" applyBorder="1" applyAlignment="1">
      <alignment horizontal="center"/>
    </xf>
    <xf numFmtId="164" fontId="2" fillId="0" borderId="5" xfId="1" applyNumberFormat="1" applyFont="1" applyBorder="1" applyAlignment="1">
      <alignment horizontal="center" wrapText="1"/>
    </xf>
    <xf numFmtId="164" fontId="2" fillId="0" borderId="7" xfId="1" applyNumberFormat="1" applyFont="1" applyBorder="1" applyAlignment="1">
      <alignment horizontal="center" wrapText="1"/>
    </xf>
    <xf numFmtId="43" fontId="1" fillId="0" borderId="2" xfId="1" applyFont="1" applyBorder="1" applyAlignment="1">
      <alignment horizontal="center"/>
    </xf>
    <xf numFmtId="43" fontId="1" fillId="0" borderId="3" xfId="1" applyFont="1" applyBorder="1" applyAlignment="1">
      <alignment horizontal="center"/>
    </xf>
    <xf numFmtId="43" fontId="1" fillId="0" borderId="4" xfId="1" applyFont="1" applyBorder="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49"/>
  <sheetViews>
    <sheetView tabSelected="1" topLeftCell="A43" zoomScale="83" zoomScaleNormal="83" workbookViewId="0">
      <selection activeCell="J34" sqref="J34"/>
    </sheetView>
  </sheetViews>
  <sheetFormatPr defaultRowHeight="15.75"/>
  <cols>
    <col min="1" max="1" width="9.140625" style="1"/>
    <col min="2" max="2" width="49.140625" style="3" customWidth="1"/>
    <col min="3" max="3" width="16.140625" style="33" customWidth="1"/>
    <col min="4" max="4" width="20.85546875" style="3" customWidth="1"/>
    <col min="5" max="5" width="19.85546875" style="1" hidden="1" customWidth="1"/>
    <col min="6" max="6" width="11.85546875" style="1" hidden="1" customWidth="1"/>
    <col min="7" max="7" width="14.85546875" style="1" hidden="1" customWidth="1"/>
    <col min="8" max="8" width="16" style="1" customWidth="1"/>
    <col min="9" max="9" width="17.85546875" style="1" customWidth="1"/>
    <col min="10" max="12" width="15.42578125" style="1" customWidth="1"/>
    <col min="13" max="13" width="17.28515625" style="1" customWidth="1"/>
    <col min="14" max="14" width="16" style="1" customWidth="1"/>
    <col min="15" max="15" width="13.140625" style="1" bestFit="1" customWidth="1"/>
    <col min="16" max="17" width="9.28515625" style="1" bestFit="1" customWidth="1"/>
    <col min="18" max="16384" width="9.140625" style="1"/>
  </cols>
  <sheetData>
    <row r="1" spans="1:14" ht="40.5" customHeight="1">
      <c r="A1" s="57" t="s">
        <v>103</v>
      </c>
      <c r="B1" s="57"/>
      <c r="C1" s="57"/>
      <c r="D1" s="57"/>
      <c r="E1" s="57"/>
      <c r="F1" s="57"/>
      <c r="G1" s="57"/>
      <c r="H1" s="57"/>
      <c r="I1" s="57"/>
      <c r="J1" s="57"/>
      <c r="K1" s="57"/>
      <c r="L1" s="43"/>
      <c r="M1" s="59" t="s">
        <v>85</v>
      </c>
      <c r="N1" s="59"/>
    </row>
    <row r="2" spans="1:14" ht="18.75">
      <c r="B2" s="66"/>
      <c r="C2" s="66"/>
      <c r="D2" s="66"/>
      <c r="E2" s="66"/>
      <c r="F2" s="66"/>
      <c r="G2" s="66"/>
      <c r="H2" s="66"/>
      <c r="I2" s="66"/>
      <c r="J2" s="66"/>
      <c r="K2" s="66"/>
      <c r="L2" s="66"/>
      <c r="M2" s="66"/>
      <c r="N2" s="66"/>
    </row>
    <row r="3" spans="1:14" ht="31.5" customHeight="1">
      <c r="A3" s="55" t="s">
        <v>37</v>
      </c>
      <c r="B3" s="67" t="s">
        <v>33</v>
      </c>
      <c r="C3" s="70" t="s">
        <v>34</v>
      </c>
      <c r="D3" s="70" t="s">
        <v>35</v>
      </c>
      <c r="E3" s="27"/>
      <c r="F3" s="27"/>
      <c r="G3" s="27"/>
      <c r="H3" s="75" t="s">
        <v>66</v>
      </c>
      <c r="I3" s="76"/>
      <c r="J3" s="76"/>
      <c r="K3" s="76"/>
      <c r="L3" s="76"/>
      <c r="M3" s="77"/>
      <c r="N3" s="73" t="s">
        <v>36</v>
      </c>
    </row>
    <row r="4" spans="1:14" ht="37.5" customHeight="1">
      <c r="A4" s="56"/>
      <c r="B4" s="68"/>
      <c r="C4" s="71"/>
      <c r="D4" s="71"/>
      <c r="E4" s="27"/>
      <c r="F4" s="27"/>
      <c r="G4" s="27"/>
      <c r="H4" s="44" t="s">
        <v>88</v>
      </c>
      <c r="I4" s="73" t="s">
        <v>38</v>
      </c>
      <c r="J4" s="73" t="s">
        <v>39</v>
      </c>
      <c r="K4" s="73" t="s">
        <v>87</v>
      </c>
      <c r="L4" s="44" t="s">
        <v>94</v>
      </c>
      <c r="M4" s="73" t="s">
        <v>40</v>
      </c>
      <c r="N4" s="78"/>
    </row>
    <row r="5" spans="1:14" ht="11.25" hidden="1" customHeight="1">
      <c r="B5" s="69"/>
      <c r="C5" s="72"/>
      <c r="D5" s="72"/>
      <c r="E5" s="27"/>
      <c r="F5" s="27"/>
      <c r="G5" s="27"/>
      <c r="H5" s="45"/>
      <c r="I5" s="74"/>
      <c r="J5" s="74"/>
      <c r="K5" s="74"/>
      <c r="L5" s="45"/>
      <c r="M5" s="74"/>
      <c r="N5" s="74"/>
    </row>
    <row r="6" spans="1:14" ht="35.25" customHeight="1">
      <c r="A6" s="60" t="s">
        <v>42</v>
      </c>
      <c r="B6" s="61"/>
      <c r="C6" s="61"/>
      <c r="D6" s="61"/>
      <c r="E6" s="61"/>
      <c r="F6" s="61"/>
      <c r="G6" s="61"/>
      <c r="H6" s="61"/>
      <c r="I6" s="61"/>
      <c r="J6" s="61"/>
      <c r="K6" s="61"/>
      <c r="L6" s="61"/>
      <c r="M6" s="61"/>
      <c r="N6" s="62"/>
    </row>
    <row r="7" spans="1:14" ht="83.25" customHeight="1">
      <c r="A7" s="48" t="s">
        <v>41</v>
      </c>
      <c r="B7" s="46" t="s">
        <v>43</v>
      </c>
      <c r="C7" s="34" t="s">
        <v>95</v>
      </c>
      <c r="D7" s="47" t="s">
        <v>91</v>
      </c>
      <c r="E7" s="32"/>
      <c r="F7" s="32"/>
      <c r="G7" s="32"/>
      <c r="H7" s="49">
        <v>502708.7</v>
      </c>
      <c r="I7" s="50">
        <v>549717.19999999995</v>
      </c>
      <c r="J7" s="50">
        <v>570476.69999999995</v>
      </c>
      <c r="K7" s="51">
        <v>553757.4</v>
      </c>
      <c r="L7" s="51">
        <v>586928.80000000005</v>
      </c>
      <c r="M7" s="51">
        <f>H7+I7+J7+K7+L7</f>
        <v>2763588.8</v>
      </c>
      <c r="N7" s="38" t="s">
        <v>44</v>
      </c>
    </row>
    <row r="8" spans="1:14" ht="81.75" customHeight="1">
      <c r="A8" s="48" t="s">
        <v>45</v>
      </c>
      <c r="B8" s="46" t="s">
        <v>46</v>
      </c>
      <c r="C8" s="34" t="s">
        <v>95</v>
      </c>
      <c r="D8" s="47" t="s">
        <v>91</v>
      </c>
      <c r="E8" s="32"/>
      <c r="F8" s="32"/>
      <c r="G8" s="32"/>
      <c r="H8" s="49">
        <v>407341.9</v>
      </c>
      <c r="I8" s="50">
        <v>399388.3</v>
      </c>
      <c r="J8" s="50">
        <v>394222</v>
      </c>
      <c r="K8" s="51">
        <v>353686.3</v>
      </c>
      <c r="L8" s="51">
        <v>356037.3</v>
      </c>
      <c r="M8" s="51">
        <f t="shared" ref="M8:M16" si="0">H8+I8+J8+K8+L8</f>
        <v>1910675.8</v>
      </c>
      <c r="N8" s="36" t="s">
        <v>44</v>
      </c>
    </row>
    <row r="9" spans="1:14" ht="92.25" customHeight="1">
      <c r="A9" s="48" t="s">
        <v>47</v>
      </c>
      <c r="B9" s="46" t="s">
        <v>67</v>
      </c>
      <c r="C9" s="34" t="s">
        <v>95</v>
      </c>
      <c r="D9" s="47" t="s">
        <v>91</v>
      </c>
      <c r="E9" s="32"/>
      <c r="F9" s="32"/>
      <c r="G9" s="32"/>
      <c r="H9" s="49">
        <v>225017.60000000001</v>
      </c>
      <c r="I9" s="50">
        <v>236307.4</v>
      </c>
      <c r="J9" s="50">
        <v>241129.8</v>
      </c>
      <c r="K9" s="51">
        <v>285295.59999999998</v>
      </c>
      <c r="L9" s="51">
        <v>299417</v>
      </c>
      <c r="M9" s="51">
        <f t="shared" si="0"/>
        <v>1287167.3999999999</v>
      </c>
      <c r="N9" s="36" t="s">
        <v>44</v>
      </c>
    </row>
    <row r="10" spans="1:14" ht="94.5" customHeight="1">
      <c r="A10" s="48" t="s">
        <v>48</v>
      </c>
      <c r="B10" s="46" t="s">
        <v>68</v>
      </c>
      <c r="C10" s="34" t="s">
        <v>95</v>
      </c>
      <c r="D10" s="47" t="s">
        <v>91</v>
      </c>
      <c r="E10" s="32"/>
      <c r="F10" s="32"/>
      <c r="G10" s="32"/>
      <c r="H10" s="49">
        <v>8199.4</v>
      </c>
      <c r="I10" s="50">
        <v>8486.7999999999993</v>
      </c>
      <c r="J10" s="50">
        <v>8166.8</v>
      </c>
      <c r="K10" s="51">
        <v>8031.7</v>
      </c>
      <c r="L10" s="51">
        <v>8408</v>
      </c>
      <c r="M10" s="51">
        <f>H10+I10+J10+K10+L10</f>
        <v>41292.699999999997</v>
      </c>
      <c r="N10" s="36" t="s">
        <v>44</v>
      </c>
    </row>
    <row r="11" spans="1:14" ht="74.25" customHeight="1">
      <c r="A11" s="48" t="s">
        <v>89</v>
      </c>
      <c r="B11" s="46" t="s">
        <v>90</v>
      </c>
      <c r="C11" s="28" t="s">
        <v>96</v>
      </c>
      <c r="D11" s="47" t="s">
        <v>91</v>
      </c>
      <c r="E11" s="32"/>
      <c r="F11" s="32"/>
      <c r="G11" s="32"/>
      <c r="H11" s="49">
        <v>0</v>
      </c>
      <c r="I11" s="50">
        <v>421.1</v>
      </c>
      <c r="J11" s="50">
        <v>0</v>
      </c>
      <c r="K11" s="51">
        <v>0</v>
      </c>
      <c r="L11" s="51">
        <v>0</v>
      </c>
      <c r="M11" s="51">
        <f t="shared" si="0"/>
        <v>421.1</v>
      </c>
      <c r="N11" s="36" t="s">
        <v>44</v>
      </c>
    </row>
    <row r="12" spans="1:14" ht="74.25" customHeight="1">
      <c r="A12" s="48" t="s">
        <v>110</v>
      </c>
      <c r="B12" s="46" t="s">
        <v>92</v>
      </c>
      <c r="C12" s="52" t="s">
        <v>96</v>
      </c>
      <c r="D12" s="47" t="s">
        <v>91</v>
      </c>
      <c r="E12" s="32"/>
      <c r="F12" s="32"/>
      <c r="G12" s="32"/>
      <c r="H12" s="49"/>
      <c r="I12" s="50">
        <v>600</v>
      </c>
      <c r="J12" s="50"/>
      <c r="K12" s="51"/>
      <c r="L12" s="51"/>
      <c r="M12" s="51">
        <f t="shared" si="0"/>
        <v>600</v>
      </c>
      <c r="N12" s="36" t="s">
        <v>44</v>
      </c>
    </row>
    <row r="13" spans="1:14" ht="74.25" customHeight="1">
      <c r="A13" s="48" t="s">
        <v>111</v>
      </c>
      <c r="B13" s="46" t="s">
        <v>97</v>
      </c>
      <c r="C13" s="28" t="s">
        <v>101</v>
      </c>
      <c r="D13" s="47" t="s">
        <v>91</v>
      </c>
      <c r="E13" s="32"/>
      <c r="F13" s="32"/>
      <c r="G13" s="32"/>
      <c r="H13" s="49">
        <v>0</v>
      </c>
      <c r="I13" s="50">
        <v>0</v>
      </c>
      <c r="J13" s="50">
        <v>1280</v>
      </c>
      <c r="K13" s="51">
        <v>0</v>
      </c>
      <c r="L13" s="51">
        <v>0</v>
      </c>
      <c r="M13" s="51">
        <f t="shared" si="0"/>
        <v>1280</v>
      </c>
      <c r="N13" s="36" t="s">
        <v>44</v>
      </c>
    </row>
    <row r="14" spans="1:14" ht="74.25" customHeight="1">
      <c r="A14" s="48" t="s">
        <v>112</v>
      </c>
      <c r="B14" s="46" t="s">
        <v>98</v>
      </c>
      <c r="C14" s="28" t="s">
        <v>101</v>
      </c>
      <c r="D14" s="47" t="s">
        <v>91</v>
      </c>
      <c r="E14" s="32"/>
      <c r="F14" s="32"/>
      <c r="G14" s="32"/>
      <c r="H14" s="49">
        <v>0</v>
      </c>
      <c r="I14" s="50">
        <v>0</v>
      </c>
      <c r="J14" s="50">
        <v>5551.9</v>
      </c>
      <c r="K14" s="51">
        <v>0</v>
      </c>
      <c r="L14" s="51">
        <v>0</v>
      </c>
      <c r="M14" s="51">
        <f t="shared" si="0"/>
        <v>5551.9</v>
      </c>
      <c r="N14" s="36" t="s">
        <v>44</v>
      </c>
    </row>
    <row r="15" spans="1:14" ht="74.25" customHeight="1">
      <c r="A15" s="48" t="s">
        <v>113</v>
      </c>
      <c r="B15" s="46" t="s">
        <v>99</v>
      </c>
      <c r="C15" s="28" t="s">
        <v>101</v>
      </c>
      <c r="D15" s="47" t="s">
        <v>91</v>
      </c>
      <c r="E15" s="32"/>
      <c r="F15" s="32"/>
      <c r="G15" s="32"/>
      <c r="H15" s="49">
        <v>0</v>
      </c>
      <c r="I15" s="50">
        <v>0</v>
      </c>
      <c r="J15" s="50">
        <v>267.60000000000002</v>
      </c>
      <c r="K15" s="51">
        <v>0</v>
      </c>
      <c r="L15" s="51">
        <v>0</v>
      </c>
      <c r="M15" s="51">
        <f t="shared" si="0"/>
        <v>267.60000000000002</v>
      </c>
      <c r="N15" s="36" t="s">
        <v>44</v>
      </c>
    </row>
    <row r="16" spans="1:14" ht="74.25" customHeight="1">
      <c r="A16" s="48" t="s">
        <v>114</v>
      </c>
      <c r="B16" s="46" t="s">
        <v>100</v>
      </c>
      <c r="C16" s="28" t="s">
        <v>101</v>
      </c>
      <c r="D16" s="47" t="s">
        <v>91</v>
      </c>
      <c r="E16" s="32"/>
      <c r="F16" s="32"/>
      <c r="G16" s="32"/>
      <c r="H16" s="49">
        <v>0</v>
      </c>
      <c r="I16" s="50">
        <v>0</v>
      </c>
      <c r="J16" s="50">
        <v>1959.1</v>
      </c>
      <c r="K16" s="51">
        <v>0</v>
      </c>
      <c r="L16" s="51">
        <v>0</v>
      </c>
      <c r="M16" s="51">
        <f t="shared" si="0"/>
        <v>1959.1</v>
      </c>
      <c r="N16" s="36" t="s">
        <v>44</v>
      </c>
    </row>
    <row r="17" spans="1:14" ht="25.5" customHeight="1">
      <c r="A17" s="35"/>
      <c r="B17" s="30" t="s">
        <v>49</v>
      </c>
      <c r="C17" s="30"/>
      <c r="D17" s="40"/>
      <c r="E17" s="40"/>
      <c r="F17" s="40"/>
      <c r="G17" s="40"/>
      <c r="H17" s="41">
        <f>H7+H8+H9+H10+H11+H13+H14+H15+H16+H12</f>
        <v>1143267.6000000001</v>
      </c>
      <c r="I17" s="41">
        <f t="shared" ref="I17:M17" si="1">I7+I8+I9+I10+I11+I13+I14+I15+I16+I12</f>
        <v>1194920.8</v>
      </c>
      <c r="J17" s="41">
        <f t="shared" si="1"/>
        <v>1223053.9000000001</v>
      </c>
      <c r="K17" s="41">
        <f t="shared" si="1"/>
        <v>1200770.9999999998</v>
      </c>
      <c r="L17" s="41">
        <f t="shared" si="1"/>
        <v>1250791.1000000001</v>
      </c>
      <c r="M17" s="41">
        <f t="shared" si="1"/>
        <v>6012804.3999999994</v>
      </c>
      <c r="N17" s="29"/>
    </row>
    <row r="18" spans="1:14" ht="43.5" customHeight="1">
      <c r="A18" s="60" t="s">
        <v>50</v>
      </c>
      <c r="B18" s="61"/>
      <c r="C18" s="61"/>
      <c r="D18" s="61"/>
      <c r="E18" s="61"/>
      <c r="F18" s="61"/>
      <c r="G18" s="61"/>
      <c r="H18" s="61"/>
      <c r="I18" s="61"/>
      <c r="J18" s="61"/>
      <c r="K18" s="61"/>
      <c r="L18" s="61"/>
      <c r="M18" s="61"/>
      <c r="N18" s="62"/>
    </row>
    <row r="19" spans="1:14" ht="76.5" customHeight="1">
      <c r="A19" s="48" t="s">
        <v>51</v>
      </c>
      <c r="B19" s="46" t="s">
        <v>70</v>
      </c>
      <c r="C19" s="28" t="s">
        <v>95</v>
      </c>
      <c r="D19" s="47" t="s">
        <v>91</v>
      </c>
      <c r="E19" s="32"/>
      <c r="F19" s="32"/>
      <c r="G19" s="32"/>
      <c r="H19" s="49">
        <v>24664.9</v>
      </c>
      <c r="I19" s="50">
        <v>25536.799999999999</v>
      </c>
      <c r="J19" s="50">
        <v>23610.6</v>
      </c>
      <c r="K19" s="51">
        <v>22239.200000000001</v>
      </c>
      <c r="L19" s="51">
        <v>22560.7</v>
      </c>
      <c r="M19" s="51">
        <f>H19+I19+J19+K19+L19</f>
        <v>118612.19999999998</v>
      </c>
      <c r="N19" s="39" t="s">
        <v>32</v>
      </c>
    </row>
    <row r="20" spans="1:14" ht="72" customHeight="1">
      <c r="A20" s="48" t="s">
        <v>52</v>
      </c>
      <c r="B20" s="46" t="s">
        <v>71</v>
      </c>
      <c r="C20" s="28" t="s">
        <v>95</v>
      </c>
      <c r="D20" s="47" t="s">
        <v>91</v>
      </c>
      <c r="E20" s="32"/>
      <c r="F20" s="32"/>
      <c r="G20" s="32"/>
      <c r="H20" s="49">
        <v>864.2</v>
      </c>
      <c r="I20" s="50">
        <v>925.3</v>
      </c>
      <c r="J20" s="50">
        <v>963.8</v>
      </c>
      <c r="K20" s="51">
        <v>756.1</v>
      </c>
      <c r="L20" s="51">
        <v>729.2</v>
      </c>
      <c r="M20" s="51">
        <f t="shared" ref="M20:M22" si="2">H20+I20+J20+K20+L20</f>
        <v>4238.6000000000004</v>
      </c>
      <c r="N20" s="39" t="s">
        <v>32</v>
      </c>
    </row>
    <row r="21" spans="1:14" ht="74.25" customHeight="1">
      <c r="A21" s="48" t="s">
        <v>69</v>
      </c>
      <c r="B21" s="46" t="s">
        <v>72</v>
      </c>
      <c r="C21" s="28" t="s">
        <v>95</v>
      </c>
      <c r="D21" s="47" t="s">
        <v>91</v>
      </c>
      <c r="E21" s="32"/>
      <c r="F21" s="32"/>
      <c r="G21" s="32"/>
      <c r="H21" s="49">
        <v>43194.2</v>
      </c>
      <c r="I21" s="50">
        <v>32554.5</v>
      </c>
      <c r="J21" s="50">
        <v>27470.3</v>
      </c>
      <c r="K21" s="51">
        <v>22433.8</v>
      </c>
      <c r="L21" s="51">
        <v>22125.200000000001</v>
      </c>
      <c r="M21" s="51">
        <f t="shared" si="2"/>
        <v>147778</v>
      </c>
      <c r="N21" s="39" t="s">
        <v>32</v>
      </c>
    </row>
    <row r="22" spans="1:14" ht="25.5" customHeight="1">
      <c r="A22" s="35"/>
      <c r="B22" s="30" t="s">
        <v>49</v>
      </c>
      <c r="C22" s="30"/>
      <c r="D22" s="40"/>
      <c r="E22" s="40"/>
      <c r="F22" s="40"/>
      <c r="G22" s="40"/>
      <c r="H22" s="40">
        <f>H19+H20+H21</f>
        <v>68723.3</v>
      </c>
      <c r="I22" s="41">
        <f>I19+I20+I21</f>
        <v>59016.6</v>
      </c>
      <c r="J22" s="41">
        <f t="shared" ref="J22:L22" si="3">J19+J20+J21</f>
        <v>52044.7</v>
      </c>
      <c r="K22" s="41">
        <f t="shared" si="3"/>
        <v>45429.1</v>
      </c>
      <c r="L22" s="41">
        <f t="shared" si="3"/>
        <v>45415.100000000006</v>
      </c>
      <c r="M22" s="41">
        <f t="shared" si="2"/>
        <v>270628.8</v>
      </c>
      <c r="N22" s="29"/>
    </row>
    <row r="23" spans="1:14" ht="25.5" customHeight="1">
      <c r="A23" s="63" t="s">
        <v>53</v>
      </c>
      <c r="B23" s="64"/>
      <c r="C23" s="64"/>
      <c r="D23" s="64"/>
      <c r="E23" s="64"/>
      <c r="F23" s="64"/>
      <c r="G23" s="64"/>
      <c r="H23" s="64"/>
      <c r="I23" s="64"/>
      <c r="J23" s="64"/>
      <c r="K23" s="64"/>
      <c r="L23" s="64"/>
      <c r="M23" s="64"/>
      <c r="N23" s="65"/>
    </row>
    <row r="24" spans="1:14" ht="90.75" customHeight="1">
      <c r="A24" s="48" t="s">
        <v>54</v>
      </c>
      <c r="B24" s="46" t="s">
        <v>73</v>
      </c>
      <c r="C24" s="28" t="s">
        <v>95</v>
      </c>
      <c r="D24" s="47" t="s">
        <v>91</v>
      </c>
      <c r="E24" s="32"/>
      <c r="F24" s="32"/>
      <c r="G24" s="32"/>
      <c r="H24" s="49">
        <v>6476.2</v>
      </c>
      <c r="I24" s="50">
        <v>6458.4</v>
      </c>
      <c r="J24" s="50">
        <v>6388.7</v>
      </c>
      <c r="K24" s="51">
        <v>2440.4</v>
      </c>
      <c r="L24" s="51">
        <v>1583.7</v>
      </c>
      <c r="M24" s="51">
        <f>H24+I24+J24+K24+L24</f>
        <v>23347.4</v>
      </c>
      <c r="N24" s="36" t="s">
        <v>44</v>
      </c>
    </row>
    <row r="25" spans="1:14" ht="25.5" customHeight="1">
      <c r="A25" s="35"/>
      <c r="B25" s="30" t="s">
        <v>49</v>
      </c>
      <c r="C25" s="30"/>
      <c r="D25" s="40"/>
      <c r="E25" s="40"/>
      <c r="F25" s="40"/>
      <c r="G25" s="40"/>
      <c r="H25" s="40">
        <f>H24</f>
        <v>6476.2</v>
      </c>
      <c r="I25" s="41">
        <f>I24</f>
        <v>6458.4</v>
      </c>
      <c r="J25" s="41">
        <f t="shared" ref="J25:M25" si="4">J24</f>
        <v>6388.7</v>
      </c>
      <c r="K25" s="41">
        <f t="shared" si="4"/>
        <v>2440.4</v>
      </c>
      <c r="L25" s="41">
        <f t="shared" si="4"/>
        <v>1583.7</v>
      </c>
      <c r="M25" s="41">
        <f t="shared" si="4"/>
        <v>23347.4</v>
      </c>
      <c r="N25" s="29"/>
    </row>
    <row r="26" spans="1:14" ht="33" customHeight="1">
      <c r="A26" s="60" t="s">
        <v>81</v>
      </c>
      <c r="B26" s="61"/>
      <c r="C26" s="61"/>
      <c r="D26" s="61"/>
      <c r="E26" s="61"/>
      <c r="F26" s="61"/>
      <c r="G26" s="61"/>
      <c r="H26" s="61"/>
      <c r="I26" s="61"/>
      <c r="J26" s="61"/>
      <c r="K26" s="61"/>
      <c r="L26" s="61"/>
      <c r="M26" s="61"/>
      <c r="N26" s="62"/>
    </row>
    <row r="27" spans="1:14" ht="136.5" customHeight="1">
      <c r="A27" s="48" t="s">
        <v>56</v>
      </c>
      <c r="B27" s="46" t="s">
        <v>74</v>
      </c>
      <c r="C27" s="52" t="s">
        <v>95</v>
      </c>
      <c r="D27" s="47" t="s">
        <v>91</v>
      </c>
      <c r="E27" s="32"/>
      <c r="F27" s="32"/>
      <c r="G27" s="32"/>
      <c r="H27" s="49">
        <v>1430468.8</v>
      </c>
      <c r="I27" s="50">
        <v>1767760.4</v>
      </c>
      <c r="J27" s="50">
        <v>1317738.7</v>
      </c>
      <c r="K27" s="51">
        <v>1316876.3999999999</v>
      </c>
      <c r="L27" s="51">
        <v>1452262</v>
      </c>
      <c r="M27" s="51">
        <f>H27+I27+J27+K27+L27</f>
        <v>7285106.3000000007</v>
      </c>
      <c r="N27" s="39" t="s">
        <v>44</v>
      </c>
    </row>
    <row r="28" spans="1:14" ht="169.5" customHeight="1">
      <c r="A28" s="48" t="s">
        <v>57</v>
      </c>
      <c r="B28" s="46" t="s">
        <v>82</v>
      </c>
      <c r="C28" s="52" t="s">
        <v>95</v>
      </c>
      <c r="D28" s="47" t="s">
        <v>91</v>
      </c>
      <c r="E28" s="32"/>
      <c r="F28" s="32"/>
      <c r="G28" s="32"/>
      <c r="H28" s="49">
        <v>1909622.4</v>
      </c>
      <c r="I28" s="50">
        <v>2220303.2999999998</v>
      </c>
      <c r="J28" s="50">
        <v>1648556.9</v>
      </c>
      <c r="K28" s="51">
        <v>1575931.6</v>
      </c>
      <c r="L28" s="51">
        <v>1695273.4</v>
      </c>
      <c r="M28" s="51">
        <f t="shared" ref="M28:M43" si="5">H28+I28+J28+K28+L28</f>
        <v>9049687.5999999996</v>
      </c>
      <c r="N28" s="39" t="s">
        <v>44</v>
      </c>
    </row>
    <row r="29" spans="1:14" ht="205.5" customHeight="1">
      <c r="A29" s="48" t="s">
        <v>58</v>
      </c>
      <c r="B29" s="46" t="s">
        <v>83</v>
      </c>
      <c r="C29" s="52" t="s">
        <v>95</v>
      </c>
      <c r="D29" s="47" t="s">
        <v>91</v>
      </c>
      <c r="E29" s="32"/>
      <c r="F29" s="32"/>
      <c r="G29" s="32"/>
      <c r="H29" s="49">
        <v>116.9</v>
      </c>
      <c r="I29" s="50">
        <v>143.80000000000001</v>
      </c>
      <c r="J29" s="50">
        <v>468.7</v>
      </c>
      <c r="K29" s="51">
        <v>468.7</v>
      </c>
      <c r="L29" s="51">
        <v>468.7</v>
      </c>
      <c r="M29" s="51">
        <f t="shared" si="5"/>
        <v>1666.8000000000002</v>
      </c>
      <c r="N29" s="39" t="s">
        <v>44</v>
      </c>
    </row>
    <row r="30" spans="1:14" ht="225" customHeight="1">
      <c r="A30" s="48" t="s">
        <v>59</v>
      </c>
      <c r="B30" s="46" t="s">
        <v>75</v>
      </c>
      <c r="C30" s="52" t="s">
        <v>95</v>
      </c>
      <c r="D30" s="47" t="s">
        <v>91</v>
      </c>
      <c r="E30" s="32"/>
      <c r="F30" s="32"/>
      <c r="G30" s="32"/>
      <c r="H30" s="49">
        <v>2613.6999999999998</v>
      </c>
      <c r="I30" s="50">
        <v>2917.6</v>
      </c>
      <c r="J30" s="50">
        <v>6000</v>
      </c>
      <c r="K30" s="51">
        <v>6000</v>
      </c>
      <c r="L30" s="51">
        <v>6000</v>
      </c>
      <c r="M30" s="51">
        <f t="shared" si="5"/>
        <v>23531.3</v>
      </c>
      <c r="N30" s="39" t="s">
        <v>44</v>
      </c>
    </row>
    <row r="31" spans="1:14" ht="144.75" customHeight="1">
      <c r="A31" s="48" t="s">
        <v>60</v>
      </c>
      <c r="B31" s="46" t="s">
        <v>76</v>
      </c>
      <c r="C31" s="52" t="s">
        <v>95</v>
      </c>
      <c r="D31" s="47" t="s">
        <v>91</v>
      </c>
      <c r="E31" s="32"/>
      <c r="F31" s="32"/>
      <c r="G31" s="32"/>
      <c r="H31" s="49">
        <v>8530.6</v>
      </c>
      <c r="I31" s="50">
        <v>8342</v>
      </c>
      <c r="J31" s="50">
        <v>9699.7999999999993</v>
      </c>
      <c r="K31" s="51">
        <v>9699.7999999999993</v>
      </c>
      <c r="L31" s="51">
        <v>9699.7999999999993</v>
      </c>
      <c r="M31" s="51">
        <f t="shared" si="5"/>
        <v>45972</v>
      </c>
      <c r="N31" s="39" t="s">
        <v>44</v>
      </c>
    </row>
    <row r="32" spans="1:14" ht="189.75" customHeight="1">
      <c r="A32" s="48" t="s">
        <v>61</v>
      </c>
      <c r="B32" s="46" t="s">
        <v>77</v>
      </c>
      <c r="C32" s="52" t="s">
        <v>95</v>
      </c>
      <c r="D32" s="47" t="s">
        <v>91</v>
      </c>
      <c r="E32" s="32"/>
      <c r="F32" s="32"/>
      <c r="G32" s="32"/>
      <c r="H32" s="49">
        <v>6407.8</v>
      </c>
      <c r="I32" s="50">
        <v>6826.9</v>
      </c>
      <c r="J32" s="50">
        <v>9860.2999999999993</v>
      </c>
      <c r="K32" s="51">
        <v>8746.2999999999993</v>
      </c>
      <c r="L32" s="51">
        <v>8784.6</v>
      </c>
      <c r="M32" s="51">
        <f t="shared" si="5"/>
        <v>40625.9</v>
      </c>
      <c r="N32" s="39" t="s">
        <v>44</v>
      </c>
    </row>
    <row r="33" spans="1:15" ht="98.25" customHeight="1">
      <c r="A33" s="48" t="s">
        <v>62</v>
      </c>
      <c r="B33" s="46" t="s">
        <v>78</v>
      </c>
      <c r="C33" s="52" t="s">
        <v>95</v>
      </c>
      <c r="D33" s="47" t="s">
        <v>91</v>
      </c>
      <c r="E33" s="32"/>
      <c r="F33" s="32"/>
      <c r="G33" s="32"/>
      <c r="H33" s="49">
        <v>3986.5</v>
      </c>
      <c r="I33" s="50">
        <v>3212</v>
      </c>
      <c r="J33" s="50">
        <v>3506.4</v>
      </c>
      <c r="K33" s="51">
        <v>4032</v>
      </c>
      <c r="L33" s="51">
        <v>4608</v>
      </c>
      <c r="M33" s="51">
        <f t="shared" si="5"/>
        <v>19344.900000000001</v>
      </c>
      <c r="N33" s="39" t="s">
        <v>44</v>
      </c>
    </row>
    <row r="34" spans="1:15" ht="171.75" customHeight="1">
      <c r="A34" s="48" t="s">
        <v>63</v>
      </c>
      <c r="B34" s="46" t="s">
        <v>79</v>
      </c>
      <c r="C34" s="52" t="s">
        <v>95</v>
      </c>
      <c r="D34" s="47" t="s">
        <v>91</v>
      </c>
      <c r="E34" s="32"/>
      <c r="F34" s="32"/>
      <c r="G34" s="32"/>
      <c r="H34" s="49">
        <v>92760.5</v>
      </c>
      <c r="I34" s="50">
        <v>136225.60000000001</v>
      </c>
      <c r="J34" s="50">
        <v>169384</v>
      </c>
      <c r="K34" s="51">
        <v>153544.4</v>
      </c>
      <c r="L34" s="51">
        <v>149482.70000000001</v>
      </c>
      <c r="M34" s="51">
        <f t="shared" si="5"/>
        <v>701397.2</v>
      </c>
      <c r="N34" s="39" t="s">
        <v>44</v>
      </c>
    </row>
    <row r="35" spans="1:15" ht="204.75" customHeight="1">
      <c r="A35" s="48" t="s">
        <v>64</v>
      </c>
      <c r="B35" s="46" t="s">
        <v>84</v>
      </c>
      <c r="C35" s="52" t="s">
        <v>95</v>
      </c>
      <c r="D35" s="47" t="s">
        <v>91</v>
      </c>
      <c r="E35" s="32"/>
      <c r="F35" s="32"/>
      <c r="G35" s="32"/>
      <c r="H35" s="49">
        <v>10863.8</v>
      </c>
      <c r="I35" s="50">
        <v>11531.8</v>
      </c>
      <c r="J35" s="50">
        <v>13342.3</v>
      </c>
      <c r="K35" s="51">
        <v>14185.9</v>
      </c>
      <c r="L35" s="51">
        <v>15042.1</v>
      </c>
      <c r="M35" s="51">
        <f t="shared" si="5"/>
        <v>64965.899999999994</v>
      </c>
      <c r="N35" s="39" t="s">
        <v>44</v>
      </c>
    </row>
    <row r="36" spans="1:15" ht="173.25" customHeight="1">
      <c r="A36" s="48" t="s">
        <v>65</v>
      </c>
      <c r="B36" s="46" t="s">
        <v>80</v>
      </c>
      <c r="C36" s="52" t="s">
        <v>95</v>
      </c>
      <c r="D36" s="47" t="s">
        <v>91</v>
      </c>
      <c r="E36" s="32"/>
      <c r="F36" s="32"/>
      <c r="G36" s="32"/>
      <c r="H36" s="49">
        <v>1775.5</v>
      </c>
      <c r="I36" s="50">
        <v>369.3</v>
      </c>
      <c r="J36" s="50">
        <v>2782.6</v>
      </c>
      <c r="K36" s="51">
        <v>2957.9</v>
      </c>
      <c r="L36" s="51">
        <v>3135.4</v>
      </c>
      <c r="M36" s="51">
        <f t="shared" si="5"/>
        <v>11020.699999999999</v>
      </c>
      <c r="N36" s="39" t="s">
        <v>44</v>
      </c>
    </row>
    <row r="37" spans="1:15" ht="85.5" customHeight="1">
      <c r="A37" s="48" t="s">
        <v>104</v>
      </c>
      <c r="B37" s="46" t="s">
        <v>93</v>
      </c>
      <c r="C37" s="52" t="s">
        <v>96</v>
      </c>
      <c r="D37" s="47" t="s">
        <v>91</v>
      </c>
      <c r="E37" s="32"/>
      <c r="F37" s="32"/>
      <c r="G37" s="32"/>
      <c r="H37" s="49"/>
      <c r="I37" s="50">
        <v>8000</v>
      </c>
      <c r="J37" s="50"/>
      <c r="K37" s="51"/>
      <c r="L37" s="51"/>
      <c r="M37" s="51">
        <f t="shared" ref="M37:M40" si="6">H37+I37+J37+K37+L37</f>
        <v>8000</v>
      </c>
      <c r="N37" s="39" t="s">
        <v>32</v>
      </c>
    </row>
    <row r="38" spans="1:15" ht="85.5" customHeight="1">
      <c r="A38" s="48" t="s">
        <v>105</v>
      </c>
      <c r="B38" s="46" t="s">
        <v>86</v>
      </c>
      <c r="C38" s="52" t="s">
        <v>95</v>
      </c>
      <c r="D38" s="47" t="s">
        <v>91</v>
      </c>
      <c r="E38" s="32"/>
      <c r="F38" s="32"/>
      <c r="G38" s="32"/>
      <c r="H38" s="49">
        <v>688.3</v>
      </c>
      <c r="I38" s="50">
        <v>908.2</v>
      </c>
      <c r="J38" s="50">
        <v>463.8</v>
      </c>
      <c r="K38" s="51">
        <v>454.4</v>
      </c>
      <c r="L38" s="51">
        <v>462.9</v>
      </c>
      <c r="M38" s="51">
        <f t="shared" si="6"/>
        <v>2977.6000000000004</v>
      </c>
      <c r="N38" s="39" t="s">
        <v>44</v>
      </c>
    </row>
    <row r="39" spans="1:15" ht="85.5" customHeight="1">
      <c r="A39" s="48" t="s">
        <v>106</v>
      </c>
      <c r="B39" s="46" t="s">
        <v>92</v>
      </c>
      <c r="C39" s="52" t="s">
        <v>96</v>
      </c>
      <c r="D39" s="47" t="s">
        <v>91</v>
      </c>
      <c r="E39" s="32"/>
      <c r="F39" s="32"/>
      <c r="G39" s="32"/>
      <c r="H39" s="49">
        <v>38.1</v>
      </c>
      <c r="I39" s="50"/>
      <c r="J39" s="50"/>
      <c r="K39" s="51"/>
      <c r="L39" s="51"/>
      <c r="M39" s="51">
        <f t="shared" si="6"/>
        <v>38.1</v>
      </c>
      <c r="N39" s="39" t="s">
        <v>44</v>
      </c>
    </row>
    <row r="40" spans="1:15" ht="102.75" customHeight="1">
      <c r="A40" s="48" t="s">
        <v>107</v>
      </c>
      <c r="B40" s="46" t="s">
        <v>108</v>
      </c>
      <c r="C40" s="52">
        <v>2015</v>
      </c>
      <c r="D40" s="47" t="s">
        <v>91</v>
      </c>
      <c r="E40" s="32"/>
      <c r="F40" s="32"/>
      <c r="G40" s="32"/>
      <c r="H40" s="49">
        <v>1531.3</v>
      </c>
      <c r="I40" s="50"/>
      <c r="J40" s="50"/>
      <c r="K40" s="51"/>
      <c r="L40" s="51"/>
      <c r="M40" s="51">
        <f t="shared" si="6"/>
        <v>1531.3</v>
      </c>
      <c r="N40" s="39" t="s">
        <v>44</v>
      </c>
    </row>
    <row r="41" spans="1:15" ht="99" customHeight="1">
      <c r="A41" s="48" t="s">
        <v>109</v>
      </c>
      <c r="B41" s="46" t="s">
        <v>102</v>
      </c>
      <c r="C41" s="52" t="s">
        <v>101</v>
      </c>
      <c r="D41" s="47" t="s">
        <v>91</v>
      </c>
      <c r="E41" s="32"/>
      <c r="F41" s="32"/>
      <c r="G41" s="32"/>
      <c r="H41" s="49"/>
      <c r="I41" s="50"/>
      <c r="J41" s="50">
        <v>5098.8</v>
      </c>
      <c r="K41" s="51"/>
      <c r="L41" s="51"/>
      <c r="M41" s="51">
        <f t="shared" si="5"/>
        <v>5098.8</v>
      </c>
      <c r="N41" s="39" t="s">
        <v>44</v>
      </c>
    </row>
    <row r="42" spans="1:15" ht="36" customHeight="1">
      <c r="A42" s="35"/>
      <c r="B42" s="53" t="s">
        <v>49</v>
      </c>
      <c r="C42" s="30"/>
      <c r="D42" s="42"/>
      <c r="E42" s="40"/>
      <c r="F42" s="40"/>
      <c r="G42" s="40"/>
      <c r="H42" s="40">
        <f>SUM(H27:H41)</f>
        <v>3469404.1999999997</v>
      </c>
      <c r="I42" s="40">
        <f>SUM(I27:I41)</f>
        <v>4166540.8999999994</v>
      </c>
      <c r="J42" s="40">
        <f>SUM(J27:J41)</f>
        <v>3186902.2999999989</v>
      </c>
      <c r="K42" s="40">
        <f>SUM(K27:K41)</f>
        <v>3092897.3999999994</v>
      </c>
      <c r="L42" s="40">
        <f>SUM(L27:L41)</f>
        <v>3345219.6</v>
      </c>
      <c r="M42" s="40">
        <f t="shared" si="5"/>
        <v>17260964.399999999</v>
      </c>
      <c r="N42" s="36"/>
    </row>
    <row r="43" spans="1:15" s="10" customFormat="1" ht="33" customHeight="1">
      <c r="A43" s="37"/>
      <c r="B43" s="54" t="s">
        <v>55</v>
      </c>
      <c r="C43" s="30"/>
      <c r="D43" s="31"/>
      <c r="E43" s="31">
        <f t="shared" ref="E43:G43" si="7">E6+E7+E8+E9+E10+E17+E18+E19+E32</f>
        <v>0</v>
      </c>
      <c r="F43" s="31">
        <f t="shared" si="7"/>
        <v>0</v>
      </c>
      <c r="G43" s="31">
        <f t="shared" si="7"/>
        <v>0</v>
      </c>
      <c r="H43" s="40">
        <f>H17+H22+H25+H42</f>
        <v>4687871.3</v>
      </c>
      <c r="I43" s="40">
        <f>I17+I22+I25+I42</f>
        <v>5426936.6999999993</v>
      </c>
      <c r="J43" s="40">
        <f>J17+J22+J25+J42</f>
        <v>4468389.5999999987</v>
      </c>
      <c r="K43" s="40">
        <f>K17+K22+K25+K42</f>
        <v>4341537.8999999994</v>
      </c>
      <c r="L43" s="40">
        <f>L17+L22+L25+L42</f>
        <v>4643009.5</v>
      </c>
      <c r="M43" s="40">
        <f t="shared" si="5"/>
        <v>23567744.999999996</v>
      </c>
      <c r="N43" s="31"/>
      <c r="O43" s="11"/>
    </row>
    <row r="46" spans="1:15">
      <c r="B46" s="23"/>
      <c r="C46" s="23"/>
      <c r="D46" s="23"/>
      <c r="E46" s="23"/>
      <c r="F46" s="23"/>
      <c r="G46" s="23"/>
      <c r="H46" s="23"/>
      <c r="I46" s="23"/>
      <c r="J46" s="23"/>
      <c r="K46" s="23"/>
      <c r="L46" s="23"/>
      <c r="M46" s="23"/>
      <c r="N46" s="23"/>
    </row>
    <row r="47" spans="1:15">
      <c r="B47" s="24"/>
      <c r="C47" s="24"/>
      <c r="D47" s="25"/>
      <c r="E47" s="26"/>
      <c r="F47" s="26"/>
      <c r="G47" s="26"/>
      <c r="H47" s="26"/>
      <c r="I47" s="26"/>
      <c r="J47" s="26"/>
      <c r="K47" s="26"/>
      <c r="L47" s="26"/>
      <c r="M47" s="26"/>
      <c r="N47" s="26"/>
    </row>
    <row r="48" spans="1:15">
      <c r="B48" s="58"/>
      <c r="C48" s="58"/>
      <c r="D48" s="58"/>
      <c r="E48" s="58"/>
      <c r="F48" s="58"/>
      <c r="G48" s="58"/>
      <c r="H48" s="58"/>
      <c r="I48" s="58"/>
      <c r="J48" s="58"/>
      <c r="K48" s="58"/>
      <c r="L48" s="58"/>
      <c r="M48" s="58"/>
      <c r="N48" s="58"/>
    </row>
    <row r="49" spans="4:14">
      <c r="D49" s="22"/>
      <c r="E49" s="22"/>
      <c r="F49" s="22"/>
      <c r="G49" s="22"/>
      <c r="H49" s="22"/>
      <c r="I49" s="22"/>
      <c r="J49" s="22"/>
      <c r="K49" s="22"/>
      <c r="L49" s="22"/>
      <c r="M49" s="22"/>
      <c r="N49" s="22"/>
    </row>
  </sheetData>
  <mergeCells count="18">
    <mergeCell ref="M4:M5"/>
    <mergeCell ref="N3:N5"/>
    <mergeCell ref="A3:A4"/>
    <mergeCell ref="A1:K1"/>
    <mergeCell ref="B48:N48"/>
    <mergeCell ref="M1:N1"/>
    <mergeCell ref="A26:N26"/>
    <mergeCell ref="A6:N6"/>
    <mergeCell ref="A18:N18"/>
    <mergeCell ref="A23:N23"/>
    <mergeCell ref="B2:N2"/>
    <mergeCell ref="B3:B5"/>
    <mergeCell ref="D3:D5"/>
    <mergeCell ref="C3:C5"/>
    <mergeCell ref="I4:I5"/>
    <mergeCell ref="J4:J5"/>
    <mergeCell ref="H3:M3"/>
    <mergeCell ref="K4:K5"/>
  </mergeCells>
  <pageMargins left="0.70866141732283472" right="0.7086614173228347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dimension ref="A1:M31"/>
  <sheetViews>
    <sheetView topLeftCell="A19" workbookViewId="0">
      <selection activeCell="F39" sqref="F39"/>
    </sheetView>
  </sheetViews>
  <sheetFormatPr defaultRowHeight="15.75"/>
  <cols>
    <col min="1" max="1" width="29.5703125" style="3" customWidth="1"/>
    <col min="2" max="2" width="17.28515625" style="3" customWidth="1"/>
    <col min="3" max="3" width="19.85546875" style="1" hidden="1" customWidth="1"/>
    <col min="4" max="4" width="11.85546875" style="1" hidden="1" customWidth="1"/>
    <col min="5" max="5" width="14.85546875" style="1" hidden="1" customWidth="1"/>
    <col min="6" max="6" width="16.7109375" style="7" customWidth="1"/>
    <col min="7" max="7" width="14.7109375" style="6" customWidth="1"/>
    <col min="8" max="8" width="15" style="1" customWidth="1"/>
    <col min="9" max="9" width="14.5703125" style="1" customWidth="1"/>
    <col min="10" max="10" width="14.28515625" style="1" customWidth="1"/>
    <col min="11" max="11" width="13.140625" style="1" bestFit="1" customWidth="1"/>
    <col min="12" max="13" width="9.28515625" style="1" bestFit="1" customWidth="1"/>
    <col min="14" max="16384" width="9.140625" style="1"/>
  </cols>
  <sheetData>
    <row r="1" spans="1:11">
      <c r="G1" s="5"/>
      <c r="J1" s="59" t="s">
        <v>7</v>
      </c>
      <c r="K1" s="59"/>
    </row>
    <row r="2" spans="1:11">
      <c r="G2" s="5"/>
    </row>
    <row r="3" spans="1:11">
      <c r="G3" s="5"/>
    </row>
    <row r="4" spans="1:11">
      <c r="A4" s="80" t="s">
        <v>8</v>
      </c>
      <c r="B4" s="80"/>
      <c r="C4" s="80"/>
      <c r="D4" s="80"/>
      <c r="E4" s="80"/>
      <c r="F4" s="80"/>
      <c r="G4" s="80"/>
      <c r="H4" s="80"/>
      <c r="I4" s="80"/>
      <c r="J4" s="80"/>
    </row>
    <row r="5" spans="1:11" ht="31.5" customHeight="1">
      <c r="A5" s="82" t="s">
        <v>1</v>
      </c>
      <c r="B5" s="85" t="s">
        <v>0</v>
      </c>
      <c r="C5" s="2"/>
      <c r="D5" s="2"/>
      <c r="E5" s="2"/>
      <c r="F5" s="88" t="s">
        <v>2</v>
      </c>
      <c r="G5" s="89"/>
      <c r="H5" s="89"/>
      <c r="I5" s="89"/>
      <c r="J5" s="90"/>
    </row>
    <row r="6" spans="1:11">
      <c r="A6" s="83"/>
      <c r="B6" s="86"/>
      <c r="C6" s="2"/>
      <c r="D6" s="2"/>
      <c r="E6" s="2"/>
      <c r="F6" s="91" t="s">
        <v>3</v>
      </c>
      <c r="G6" s="93" t="s">
        <v>4</v>
      </c>
      <c r="H6" s="94"/>
      <c r="I6" s="94"/>
      <c r="J6" s="95"/>
    </row>
    <row r="7" spans="1:11" ht="66" customHeight="1">
      <c r="A7" s="84"/>
      <c r="B7" s="87"/>
      <c r="C7" s="2"/>
      <c r="D7" s="2"/>
      <c r="E7" s="2"/>
      <c r="F7" s="92"/>
      <c r="G7" s="13" t="s">
        <v>10</v>
      </c>
      <c r="H7" s="15" t="s">
        <v>11</v>
      </c>
      <c r="I7" s="14" t="s">
        <v>12</v>
      </c>
      <c r="J7" s="12" t="s">
        <v>13</v>
      </c>
    </row>
    <row r="8" spans="1:11">
      <c r="A8" s="4" t="s">
        <v>14</v>
      </c>
      <c r="B8" s="16">
        <f>F8</f>
        <v>-722.74</v>
      </c>
      <c r="C8" s="17"/>
      <c r="D8" s="17"/>
      <c r="E8" s="17"/>
      <c r="F8" s="18">
        <f>G8+H8+I8+J8</f>
        <v>-722.74</v>
      </c>
      <c r="G8" s="18">
        <v>-722.74</v>
      </c>
      <c r="H8" s="16"/>
      <c r="I8" s="16"/>
      <c r="J8" s="16"/>
    </row>
    <row r="9" spans="1:11">
      <c r="A9" s="4" t="s">
        <v>15</v>
      </c>
      <c r="B9" s="16">
        <f t="shared" ref="B9:B22" si="0">F9</f>
        <v>498.57299999999998</v>
      </c>
      <c r="C9" s="17"/>
      <c r="D9" s="17"/>
      <c r="E9" s="17"/>
      <c r="F9" s="18">
        <f t="shared" ref="F9:F22" si="1">G9+H9+I9+J9</f>
        <v>498.57299999999998</v>
      </c>
      <c r="G9" s="18"/>
      <c r="H9" s="16"/>
      <c r="I9" s="16">
        <v>149.572</v>
      </c>
      <c r="J9" s="16">
        <v>349.00099999999998</v>
      </c>
    </row>
    <row r="10" spans="1:11">
      <c r="A10" s="4" t="s">
        <v>16</v>
      </c>
      <c r="B10" s="16">
        <f t="shared" si="0"/>
        <v>2727.3139999999999</v>
      </c>
      <c r="C10" s="17"/>
      <c r="D10" s="17"/>
      <c r="E10" s="17"/>
      <c r="F10" s="18">
        <f t="shared" si="1"/>
        <v>2727.3139999999999</v>
      </c>
      <c r="G10" s="18"/>
      <c r="H10" s="16"/>
      <c r="I10" s="16">
        <v>818.19399999999996</v>
      </c>
      <c r="J10" s="16">
        <v>1909.12</v>
      </c>
    </row>
    <row r="11" spans="1:11">
      <c r="A11" s="4" t="s">
        <v>17</v>
      </c>
      <c r="B11" s="16">
        <f t="shared" si="0"/>
        <v>483.40600000000001</v>
      </c>
      <c r="C11" s="17"/>
      <c r="D11" s="17"/>
      <c r="E11" s="17"/>
      <c r="F11" s="18">
        <f t="shared" si="1"/>
        <v>483.40600000000001</v>
      </c>
      <c r="G11" s="18"/>
      <c r="H11" s="16"/>
      <c r="I11" s="16">
        <v>145.02199999999999</v>
      </c>
      <c r="J11" s="16">
        <v>338.38400000000001</v>
      </c>
    </row>
    <row r="12" spans="1:11" ht="31.5">
      <c r="A12" s="8" t="s">
        <v>18</v>
      </c>
      <c r="B12" s="16">
        <f t="shared" si="0"/>
        <v>1083.7080000000001</v>
      </c>
      <c r="C12" s="17"/>
      <c r="D12" s="17"/>
      <c r="E12" s="17"/>
      <c r="F12" s="18">
        <f t="shared" si="1"/>
        <v>1083.7080000000001</v>
      </c>
      <c r="G12" s="18"/>
      <c r="H12" s="16"/>
      <c r="I12" s="16">
        <v>325.11200000000002</v>
      </c>
      <c r="J12" s="16">
        <v>758.596</v>
      </c>
    </row>
    <row r="13" spans="1:11">
      <c r="A13" s="4" t="s">
        <v>19</v>
      </c>
      <c r="B13" s="16">
        <f t="shared" si="0"/>
        <v>911.91200000000003</v>
      </c>
      <c r="C13" s="17"/>
      <c r="D13" s="17"/>
      <c r="E13" s="17"/>
      <c r="F13" s="18">
        <f t="shared" si="1"/>
        <v>911.91200000000003</v>
      </c>
      <c r="G13" s="18"/>
      <c r="H13" s="16"/>
      <c r="I13" s="16">
        <v>273.57400000000001</v>
      </c>
      <c r="J13" s="16">
        <v>638.33799999999997</v>
      </c>
    </row>
    <row r="14" spans="1:11">
      <c r="A14" s="8" t="s">
        <v>20</v>
      </c>
      <c r="B14" s="16">
        <f t="shared" si="0"/>
        <v>224.75</v>
      </c>
      <c r="C14" s="17"/>
      <c r="D14" s="17"/>
      <c r="E14" s="17"/>
      <c r="F14" s="18">
        <f t="shared" si="1"/>
        <v>224.75</v>
      </c>
      <c r="G14" s="18"/>
      <c r="H14" s="16"/>
      <c r="I14" s="16">
        <v>67.424999999999997</v>
      </c>
      <c r="J14" s="16">
        <v>157.32499999999999</v>
      </c>
    </row>
    <row r="15" spans="1:11">
      <c r="A15" s="8" t="s">
        <v>21</v>
      </c>
      <c r="B15" s="16">
        <f t="shared" si="0"/>
        <v>362.89400000000001</v>
      </c>
      <c r="C15" s="17"/>
      <c r="D15" s="17"/>
      <c r="E15" s="17"/>
      <c r="F15" s="18">
        <f t="shared" si="1"/>
        <v>362.89400000000001</v>
      </c>
      <c r="G15" s="18"/>
      <c r="H15" s="16"/>
      <c r="I15" s="16">
        <v>108.86799999999999</v>
      </c>
      <c r="J15" s="16">
        <v>254.02600000000001</v>
      </c>
    </row>
    <row r="16" spans="1:11">
      <c r="A16" s="4" t="s">
        <v>22</v>
      </c>
      <c r="B16" s="16">
        <f t="shared" si="0"/>
        <v>5100.5230000000001</v>
      </c>
      <c r="C16" s="17"/>
      <c r="D16" s="17"/>
      <c r="E16" s="17"/>
      <c r="F16" s="18">
        <f t="shared" si="1"/>
        <v>5100.5230000000001</v>
      </c>
      <c r="G16" s="18"/>
      <c r="H16" s="16"/>
      <c r="I16" s="16">
        <v>1530.1569999999999</v>
      </c>
      <c r="J16" s="16">
        <v>3570.366</v>
      </c>
    </row>
    <row r="17" spans="1:13">
      <c r="A17" s="4" t="s">
        <v>23</v>
      </c>
      <c r="B17" s="16">
        <f t="shared" si="0"/>
        <v>7672.8559999999998</v>
      </c>
      <c r="C17" s="17"/>
      <c r="D17" s="17"/>
      <c r="E17" s="17"/>
      <c r="F17" s="18">
        <f t="shared" si="1"/>
        <v>7672.8559999999998</v>
      </c>
      <c r="G17" s="18">
        <v>722.74</v>
      </c>
      <c r="H17" s="16"/>
      <c r="I17" s="16">
        <v>2085.0349999999999</v>
      </c>
      <c r="J17" s="16">
        <v>4865.0810000000001</v>
      </c>
      <c r="L17" s="20">
        <v>-216.822</v>
      </c>
      <c r="M17" s="20">
        <v>-505.91800000000001</v>
      </c>
    </row>
    <row r="18" spans="1:13">
      <c r="A18" s="4" t="s">
        <v>24</v>
      </c>
      <c r="B18" s="16">
        <f t="shared" si="0"/>
        <v>3856.4930000000004</v>
      </c>
      <c r="C18" s="17"/>
      <c r="D18" s="17"/>
      <c r="E18" s="17"/>
      <c r="F18" s="18">
        <f t="shared" si="1"/>
        <v>3856.4930000000004</v>
      </c>
      <c r="G18" s="18"/>
      <c r="H18" s="16"/>
      <c r="I18" s="16">
        <v>1156.9480000000001</v>
      </c>
      <c r="J18" s="16">
        <v>2699.5450000000001</v>
      </c>
    </row>
    <row r="19" spans="1:13">
      <c r="A19" s="4" t="s">
        <v>25</v>
      </c>
      <c r="B19" s="16">
        <f t="shared" si="0"/>
        <v>2837.1910000000003</v>
      </c>
      <c r="C19" s="17"/>
      <c r="D19" s="17"/>
      <c r="E19" s="17"/>
      <c r="F19" s="18">
        <f t="shared" si="1"/>
        <v>2837.1910000000003</v>
      </c>
      <c r="G19" s="18"/>
      <c r="H19" s="16"/>
      <c r="I19" s="16">
        <v>851.15700000000004</v>
      </c>
      <c r="J19" s="16">
        <v>1986.0340000000001</v>
      </c>
    </row>
    <row r="20" spans="1:13">
      <c r="A20" s="8" t="s">
        <v>26</v>
      </c>
      <c r="B20" s="16">
        <f t="shared" si="0"/>
        <v>0</v>
      </c>
      <c r="C20" s="17"/>
      <c r="D20" s="17"/>
      <c r="E20" s="17"/>
      <c r="F20" s="18">
        <f t="shared" si="1"/>
        <v>0</v>
      </c>
      <c r="G20" s="18"/>
      <c r="H20" s="16"/>
      <c r="I20" s="16"/>
      <c r="J20" s="16"/>
    </row>
    <row r="21" spans="1:13">
      <c r="A21" s="8" t="s">
        <v>5</v>
      </c>
      <c r="B21" s="16">
        <f t="shared" si="0"/>
        <v>0</v>
      </c>
      <c r="C21" s="17"/>
      <c r="D21" s="17"/>
      <c r="E21" s="17"/>
      <c r="F21" s="18">
        <f t="shared" si="1"/>
        <v>0</v>
      </c>
      <c r="G21" s="18"/>
      <c r="H21" s="16"/>
      <c r="I21" s="16"/>
      <c r="J21" s="16"/>
    </row>
    <row r="22" spans="1:13">
      <c r="A22" s="8" t="s">
        <v>32</v>
      </c>
      <c r="B22" s="16">
        <f t="shared" si="0"/>
        <v>513.09199999999998</v>
      </c>
      <c r="C22" s="17"/>
      <c r="D22" s="17"/>
      <c r="E22" s="17"/>
      <c r="F22" s="18">
        <f t="shared" si="1"/>
        <v>513.09199999999998</v>
      </c>
      <c r="G22" s="18"/>
      <c r="H22" s="16"/>
      <c r="I22" s="16"/>
      <c r="J22" s="16">
        <v>513.09199999999998</v>
      </c>
    </row>
    <row r="23" spans="1:13" s="10" customFormat="1">
      <c r="A23" s="9" t="s">
        <v>6</v>
      </c>
      <c r="B23" s="19">
        <f>SUM(B8:B22)</f>
        <v>25549.971999999998</v>
      </c>
      <c r="C23" s="19">
        <f t="shared" ref="C23:J23" si="2">SUM(C8:C22)</f>
        <v>0</v>
      </c>
      <c r="D23" s="19">
        <f t="shared" si="2"/>
        <v>0</v>
      </c>
      <c r="E23" s="19">
        <f t="shared" si="2"/>
        <v>0</v>
      </c>
      <c r="F23" s="19">
        <f t="shared" si="2"/>
        <v>25549.971999999998</v>
      </c>
      <c r="G23" s="16">
        <f t="shared" si="2"/>
        <v>0</v>
      </c>
      <c r="H23" s="16">
        <f t="shared" si="2"/>
        <v>0</v>
      </c>
      <c r="I23" s="16">
        <f t="shared" si="2"/>
        <v>7511.0640000000003</v>
      </c>
      <c r="J23" s="16">
        <f t="shared" si="2"/>
        <v>18038.908000000003</v>
      </c>
      <c r="K23" s="11"/>
    </row>
    <row r="24" spans="1:13">
      <c r="A24" s="79" t="s">
        <v>9</v>
      </c>
      <c r="B24" s="80"/>
      <c r="C24" s="80"/>
      <c r="D24" s="80"/>
      <c r="E24" s="80"/>
      <c r="F24" s="80"/>
      <c r="G24" s="80"/>
      <c r="H24" s="80"/>
      <c r="I24" s="80"/>
      <c r="J24" s="81"/>
    </row>
    <row r="25" spans="1:13" ht="31.5">
      <c r="A25" s="8" t="s">
        <v>27</v>
      </c>
      <c r="B25" s="16">
        <f>F25</f>
        <v>581.79999999999995</v>
      </c>
      <c r="C25" s="17"/>
      <c r="D25" s="17"/>
      <c r="E25" s="17"/>
      <c r="F25" s="18">
        <f t="shared" ref="F25:F26" si="3">G25+H25+I25+J25</f>
        <v>581.79999999999995</v>
      </c>
      <c r="G25" s="18"/>
      <c r="H25" s="16"/>
      <c r="I25" s="16">
        <v>581.79999999999995</v>
      </c>
      <c r="J25" s="17"/>
    </row>
    <row r="26" spans="1:13">
      <c r="A26" s="8" t="s">
        <v>28</v>
      </c>
      <c r="B26" s="16">
        <f>F26</f>
        <v>5618.2</v>
      </c>
      <c r="C26" s="17"/>
      <c r="D26" s="17"/>
      <c r="E26" s="17"/>
      <c r="F26" s="18">
        <f t="shared" si="3"/>
        <v>5618.2</v>
      </c>
      <c r="G26" s="18"/>
      <c r="H26" s="16"/>
      <c r="I26" s="16">
        <v>5618.2</v>
      </c>
      <c r="J26" s="17"/>
    </row>
    <row r="27" spans="1:13" s="10" customFormat="1">
      <c r="A27" s="9" t="s">
        <v>6</v>
      </c>
      <c r="B27" s="19">
        <f>SUM(B25:B26)</f>
        <v>6200</v>
      </c>
      <c r="C27" s="19">
        <f t="shared" ref="C27:J27" si="4">SUM(C25:C26)</f>
        <v>0</v>
      </c>
      <c r="D27" s="19">
        <f t="shared" si="4"/>
        <v>0</v>
      </c>
      <c r="E27" s="19">
        <f t="shared" si="4"/>
        <v>0</v>
      </c>
      <c r="F27" s="19">
        <f t="shared" si="4"/>
        <v>6200</v>
      </c>
      <c r="G27" s="16">
        <f t="shared" si="4"/>
        <v>0</v>
      </c>
      <c r="H27" s="16">
        <f t="shared" si="4"/>
        <v>0</v>
      </c>
      <c r="I27" s="16">
        <f t="shared" si="4"/>
        <v>6200</v>
      </c>
      <c r="J27" s="16">
        <f t="shared" si="4"/>
        <v>0</v>
      </c>
      <c r="K27" s="11"/>
    </row>
    <row r="29" spans="1:13">
      <c r="A29" s="3" t="s">
        <v>29</v>
      </c>
      <c r="B29" s="21">
        <f>SUM(F29:J29)</f>
        <v>963.11999999999989</v>
      </c>
      <c r="I29" s="1">
        <v>288.93599999999998</v>
      </c>
      <c r="J29" s="1">
        <v>674.18399999999997</v>
      </c>
    </row>
    <row r="30" spans="1:13">
      <c r="A30" s="3" t="s">
        <v>30</v>
      </c>
      <c r="B30" s="21">
        <f>SUM(F30:J30)</f>
        <v>68.707999999999998</v>
      </c>
      <c r="I30" s="1">
        <v>68.707999999999998</v>
      </c>
    </row>
    <row r="31" spans="1:13">
      <c r="A31" s="3" t="s">
        <v>31</v>
      </c>
      <c r="I31" s="1">
        <v>513.09199999999998</v>
      </c>
    </row>
  </sheetData>
  <mergeCells count="8">
    <mergeCell ref="A24:J24"/>
    <mergeCell ref="J1:K1"/>
    <mergeCell ref="A4:J4"/>
    <mergeCell ref="A5:A7"/>
    <mergeCell ref="B5:B7"/>
    <mergeCell ref="F5:J5"/>
    <mergeCell ref="F6:F7"/>
    <mergeCell ref="G6:J6"/>
  </mergeCells>
  <pageMargins left="0.7" right="0.7" top="0.75" bottom="0.75" header="0.3" footer="0.3"/>
  <pageSetup paperSize="9" scale="6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 в приказ</vt:lpstr>
      <vt:lpstr>приложение - черновик</vt:lpstr>
      <vt:lpstr>'приложение - в приказ'!Заголовки_для_печати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User</cp:lastModifiedBy>
  <cp:lastPrinted>2017-03-03T07:48:57Z</cp:lastPrinted>
  <dcterms:created xsi:type="dcterms:W3CDTF">2010-12-16T06:19:48Z</dcterms:created>
  <dcterms:modified xsi:type="dcterms:W3CDTF">2017-03-03T07:51:08Z</dcterms:modified>
</cp:coreProperties>
</file>